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2600" windowHeight="12120" tabRatio="817" activeTab="0"/>
  </bookViews>
  <sheets>
    <sheet name="KO_ogrodowa " sheetId="1" r:id="rId1"/>
    <sheet name="str_KO" sheetId="2" r:id="rId2"/>
    <sheet name="charakt obiektu" sheetId="3" r:id="rId3"/>
  </sheets>
  <definedNames>
    <definedName name="_xlnm.Print_Area" localSheetId="0">'KO_ogrodowa '!$B$2:$H$100</definedName>
    <definedName name="_xlnm.Print_Area" localSheetId="1">'str_KO'!$A$1:$J$30</definedName>
    <definedName name="_xlnm.Print_Titles" localSheetId="0">'KO_ogrodowa '!$2:$8</definedName>
  </definedNames>
  <calcPr fullCalcOnLoad="1" fullPrecision="0"/>
</workbook>
</file>

<file path=xl/sharedStrings.xml><?xml version="1.0" encoding="utf-8"?>
<sst xmlns="http://schemas.openxmlformats.org/spreadsheetml/2006/main" count="270" uniqueCount="165">
  <si>
    <t xml:space="preserve">KOSZTORYS OFERTOWY </t>
  </si>
  <si>
    <t>III</t>
  </si>
  <si>
    <t>V</t>
  </si>
  <si>
    <t>Lp.</t>
  </si>
  <si>
    <t>Poz. SST/poz. roboty, poz. przedm. podst. wyceny - kod r.p.</t>
  </si>
  <si>
    <t>CHARAKTERYSTYKA  ROBÓT</t>
  </si>
  <si>
    <t>Jedn. miary</t>
  </si>
  <si>
    <t>Ilość</t>
  </si>
  <si>
    <t>Cena jedn. (zł.)</t>
  </si>
  <si>
    <t>Wartość (zł.)</t>
  </si>
  <si>
    <t>1</t>
  </si>
  <si>
    <t>I</t>
  </si>
  <si>
    <t>II</t>
  </si>
  <si>
    <t>IV</t>
  </si>
  <si>
    <t>km</t>
  </si>
  <si>
    <t>szt.</t>
  </si>
  <si>
    <t>m3</t>
  </si>
  <si>
    <t>m2</t>
  </si>
  <si>
    <t>m</t>
  </si>
  <si>
    <t>ROBOTY ZIEMNE</t>
  </si>
  <si>
    <t>RAZEM (netto)</t>
  </si>
  <si>
    <t>Inwestor:</t>
  </si>
  <si>
    <t>Sporządził:</t>
  </si>
  <si>
    <t>PODATEK VAT 23%</t>
  </si>
  <si>
    <t>RAZEM (brutto)</t>
  </si>
  <si>
    <t xml:space="preserve"> kalkulacja własna     </t>
  </si>
  <si>
    <t xml:space="preserve"> KNR 2-01 01119-03     </t>
  </si>
  <si>
    <t>Obsługa geodezyjna</t>
  </si>
  <si>
    <t>Koszty składowania (utylizacji) ziemi</t>
  </si>
  <si>
    <t>KNR 2-18 0721-03</t>
  </si>
  <si>
    <t>Jednowarstwowa powłoka izolacyjna z lepiku asfaltowego na zimno pionowych powierzchni betonowych i murowanych</t>
  </si>
  <si>
    <t>KNR 2-31 0114-05 0114-06</t>
  </si>
  <si>
    <t>Podbudowa z kruszywa łamanego - warstwa dolna o grubości po zagęszczeniu 20 cm</t>
  </si>
  <si>
    <t>Przebudowa skrzyżowania ulic 1-go Maja, Ogrodowej i Koniecpolskiej we Włoszczowie.</t>
  </si>
  <si>
    <t>ROBOTY PRZYGOTOWAWCZE - TYCZENIE TRASY</t>
  </si>
  <si>
    <t>Roboty pomiarowe przy liniowych robotach ziemnych - trasa drogi w terenie równinnym</t>
  </si>
  <si>
    <t>KNR 2-01 0126-01</t>
  </si>
  <si>
    <t>Usunięcie warstwy ziemi urodzajnej (humusu) o grubości do 15 cm za pomocą spycharek</t>
  </si>
  <si>
    <t>Razem dział</t>
  </si>
  <si>
    <t>ROBOTY ROZBIÓRKOWE</t>
  </si>
  <si>
    <t>KNR AT-03 0101-02</t>
  </si>
  <si>
    <t>KNR 2-31 0803-03 0803-04</t>
  </si>
  <si>
    <t>KNR 2-31 0802-07 0802-08</t>
  </si>
  <si>
    <t>KNR 2-31 0811-04</t>
  </si>
  <si>
    <t>KNR 2-31 0804-03</t>
  </si>
  <si>
    <t>Mechaniczne rozebranie nawierzchni z tłucznia kamiennego, żwiru, gruzu o grub. 15 cm</t>
  </si>
  <si>
    <t>KNR 2-31 0815-07</t>
  </si>
  <si>
    <t>KNR 2-31 0813-03</t>
  </si>
  <si>
    <t>KNR 2-31 0812-03</t>
  </si>
  <si>
    <t>KNR 2-31 0814-02</t>
  </si>
  <si>
    <t xml:space="preserve">KNR 4-04 1103-04 1103-05 </t>
  </si>
  <si>
    <t>kalkulacja własna</t>
  </si>
  <si>
    <t>Roboty remontowe - cięcie piłą nawierzchni bitumicznych na gł. 6-15 cm</t>
  </si>
  <si>
    <t>Mechaniczne rozebranie nawierzchni z mieszanek mineralno-bitumicznych o grubości 12 cm</t>
  </si>
  <si>
    <t>Mechaniczne rozebranie nawierzchni z mieszanek mineralno-bitumicznych o grubości 8 cm</t>
  </si>
  <si>
    <t>Mechaniczne rozebranie podbudowy z kruszywa kamiennego o grubości 20 cm</t>
  </si>
  <si>
    <t>Rozebranie nawierzchni z płyt drogowych betonowych o grubości 15 cm z wypełnieniem spoin zaprawą cementową</t>
  </si>
  <si>
    <t>Rozebranie chodników, wysepek przystankowych i przejść dla pieszych z płyt betonowych 50x50x7 cm na podsypce cementowo-piaskowej</t>
  </si>
  <si>
    <t>Rozebranie krawężników betonowych 15x30 cm na podsypce cem.piaskowej</t>
  </si>
  <si>
    <t>Rozebranie ław pod krawężniki z betonu</t>
  </si>
  <si>
    <t>Rozebranie obrzeży 8x30 cm na podsypce piaskowej</t>
  </si>
  <si>
    <t>Wywiezienie gruzu z terenu rozbiórki przy mechanicznym załadowaniu i wyładowaniu samochodem samowyładowczym na odległość 10 km</t>
  </si>
  <si>
    <t>Koszty składowania gruzu</t>
  </si>
  <si>
    <t>ZABEZPIECZENIE ISTNIEJĄCEGO UZBROJENIA</t>
  </si>
  <si>
    <t>KNR-W 5-10 0303-03</t>
  </si>
  <si>
    <t>Układanie rur ochronnych dwudzielnych o średnicy do 160 mm w wykopie</t>
  </si>
  <si>
    <t xml:space="preserve">KNR 2-01 0206-01 0214-03 </t>
  </si>
  <si>
    <t>Roboty ziemne wykon.koparkami podsiębiernymi o poj.łyżki 0.40 m3 w gr.kat.I-II z transp.urobku samochod.samowyładowczymi na odległość 10 km (70%)
138,5*0,70=97</t>
  </si>
  <si>
    <t>Ręczne roboty ziemne z transportem urobku samochodami samowyładowczymi na odległość 10 km (kat.gr.I-II) (30%)
138,5*0,30=41,5</t>
  </si>
  <si>
    <t>Koszty składowania (utylizacji) nadmiaru ziemi</t>
  </si>
  <si>
    <t>ROBOTY NAPRAWCZO-KONSERWACYJNE</t>
  </si>
  <si>
    <t>KNR 2-31 1406-03</t>
  </si>
  <si>
    <t>Regulacja pionowa studzienek dla włazów kanałowych (kanalizacja)</t>
  </si>
  <si>
    <t>CHODNIKI I ZJAZDY</t>
  </si>
  <si>
    <t>VI</t>
  </si>
  <si>
    <t>KNR 2-31 0103-04</t>
  </si>
  <si>
    <t>KNR 2-31 0114-05</t>
  </si>
  <si>
    <t>KNR 2-31 0511-03</t>
  </si>
  <si>
    <t>Mechaniczne profilowanie i zagęszczenie podłoża pod warstwy konstrukcyjne nawierzchni w gruncie kat. I-IV</t>
  </si>
  <si>
    <t>Podbudowa z kruszywa łamanego o grub.po zagęszcz. 15 cm (chodniki)</t>
  </si>
  <si>
    <t>Podbudowa z kruszywa łamanego  o grubości po zagęszczeniu 20 cm (zjazdy)</t>
  </si>
  <si>
    <t>Nawierzchnie z kostki brukowej betonowej grubość 8 cm na podsypce cementowo-piaskowej (chodnik)</t>
  </si>
  <si>
    <t>Nawierzchnie z kostki brukowej betonowej grubość 8 cm na podsypce cementowo-piaskowej (zjazdy)</t>
  </si>
  <si>
    <t xml:space="preserve">JEZDNIA </t>
  </si>
  <si>
    <t>VII</t>
  </si>
  <si>
    <t>KNR 2-31 0104-05 0104-06</t>
  </si>
  <si>
    <t>KNR 2-31 1004-07</t>
  </si>
  <si>
    <t>KNR 2-31 0310-01 0310-02</t>
  </si>
  <si>
    <t>KNR 2-31 0310-05 0310-06</t>
  </si>
  <si>
    <t>Mechanicze zagęszczenie warstwy odsączającej w korycie lub na całej szerokości drogi - grubość warstwy po zag. 15 cm</t>
  </si>
  <si>
    <t>Skropienie nawierzchni drogowej asfaltem</t>
  </si>
  <si>
    <t>Nawierzchnia z mieszanek mineralno-bitumicznych grysowych - warstwa wiążąca asfaltowa - grubość po zagęszcz. 7 cm (AC16W 50/70)</t>
  </si>
  <si>
    <t>Nawierzchnia z mieszanek mineralno-bitumicznych grysowych - warstwa ścieralna asfaltowa - grubość po zagęszcz. 5 cm  (AC11S 50/70)</t>
  </si>
  <si>
    <t xml:space="preserve">ODTWORZENIE NAWIERZCHNI JEZDNI W ULICY OGRODOWEJ </t>
  </si>
  <si>
    <t>VIII</t>
  </si>
  <si>
    <t>ELEMENTY DRÓG I ULIC</t>
  </si>
  <si>
    <t>IX</t>
  </si>
  <si>
    <t>KNR 2-31 0402-04</t>
  </si>
  <si>
    <t>KNR 2-31 0403-03</t>
  </si>
  <si>
    <t>KNR 2-31 0403-04</t>
  </si>
  <si>
    <t>KNR 2-31 0403-05</t>
  </si>
  <si>
    <t>KNR 2-31 0407-05</t>
  </si>
  <si>
    <t>Ława pod krawężniki betonowa z oporem</t>
  </si>
  <si>
    <t>Krawężniki betonowe wystające o wymiarach 15x30 cm na podsypce cementowo-piaskowej</t>
  </si>
  <si>
    <t>Krawężniki betonowe ułożone na płasko o wymiarach 20x30 cm na podsypce cementowo-piaskowej</t>
  </si>
  <si>
    <t>Krawężniki betonowe wtopione o wymiarach 15x22 cm na podsypce cementowo-piaskowej</t>
  </si>
  <si>
    <t>Obrzeża betonowe o wymiarach 30x8 cm na podsypce cementowo-piaskowej z wypełnieniem spoin zaprawą cementową</t>
  </si>
  <si>
    <t>ROBOTY WYKOŃCZENIOWE</t>
  </si>
  <si>
    <t>X</t>
  </si>
  <si>
    <t>KNR 2-21 0218-02</t>
  </si>
  <si>
    <t>KNR 2-21 0401-04</t>
  </si>
  <si>
    <t>KNR 2-31 0807-01 + KNR 2-31 0802-07 + KNR 2-31 0114-05 + KNR 2-31 0511-03</t>
  </si>
  <si>
    <t>Rozebranie nawierzchni z betonowej kostki brukowej cm na podsypce piaskowej z wyp.spoin piaskiem
Analogia: rozebranie warstw nawierzchni chodnika i ponowne ich ułożenie w celu dowiązania do nowo ułożonych krawężników</t>
  </si>
  <si>
    <t>XI</t>
  </si>
  <si>
    <t>ODWODNIENIE</t>
  </si>
  <si>
    <t>KNR 2-01 0119-03</t>
  </si>
  <si>
    <t>Roboty pomiarowe przy liniowych robotach ziemnych - trasa drogi w terenie równinnym
Analogia - wytyczenie trasy kanału deszczowego</t>
  </si>
  <si>
    <t>KNR AT-11 0105-04</t>
  </si>
  <si>
    <t>Wykopy liniowe o gł. do 4,0 m o szer. do 1,0-1,5 m w gruncie kat. I-II w umocnieniu typu box "PODLASIE 2" koparka 0,60 m3</t>
  </si>
  <si>
    <t>KNR-W 2-01 0212-05</t>
  </si>
  <si>
    <t>Wykopy oraz przekopy wykonywane koparkami podsiębiernymi 0.40 m3 na odkład w gruncie kat. I-II, (70%)
55*0,70=38,5</t>
  </si>
  <si>
    <t>KNR 2-01 0307-01</t>
  </si>
  <si>
    <t>Roboty ziemne z przewozem gruntu taczkami na odległość do 10 m (kat.gr.I-II) (30%)
55*0,30=16,5</t>
  </si>
  <si>
    <t>KNR-W 2-18 0511-02</t>
  </si>
  <si>
    <t>Podłoża pod kanały i obiekty z materiałów sypkich grub. 15 cm. podsypka, obsypka, zasypka kd fi300</t>
  </si>
  <si>
    <t>KNR 2-01 0230-01</t>
  </si>
  <si>
    <t>KNR 2-01 0236-01</t>
  </si>
  <si>
    <t>KNR-W 2-18 0408-03</t>
  </si>
  <si>
    <t>KNR-W 2-18 0408-05</t>
  </si>
  <si>
    <t>KNR-W 2-18 0421-03</t>
  </si>
  <si>
    <t>KNR-W 2-18 0421-05</t>
  </si>
  <si>
    <t>KNR-W 2-18 0513-03</t>
  </si>
  <si>
    <t>KNR-W 2-18 0513-04</t>
  </si>
  <si>
    <t>KNR-W 2-18 0524-02</t>
  </si>
  <si>
    <t>KNR 2-18 0804-02</t>
  </si>
  <si>
    <t>KNR 2-18 0804-04</t>
  </si>
  <si>
    <t>Próba szczelności kanałów rurowych o śr.nom. 300 mm</t>
  </si>
  <si>
    <t>Próba szczelności kanałów rurowych o śr.nom. 200 mm</t>
  </si>
  <si>
    <t>Studzienki ściekowe uliczne betonowe o śr.500 mm z osadnikiem bez syfonu</t>
  </si>
  <si>
    <t>Studnie rewizyjne z kręgów betonowych o śr. 1200 mm w gotowym wykopie za każde 0.5 m różnicy głęb.                Krotność= -2,4</t>
  </si>
  <si>
    <t>Studnie rewizyjne z kręgów żelbetowych o śr. 1200 mm w gotowym wykopie o głębok. 3m</t>
  </si>
  <si>
    <t>Kształtki PVC kanalizacji zewnętrznej jednokielichowe łączone na wcisk o śr. zewn. 315 mm</t>
  </si>
  <si>
    <t>Kształtki PVC kanalizacji zewnętrznej jednokielichowe łączone na wcisk o śr. zewn. 200 mm</t>
  </si>
  <si>
    <t>Kanały z rur PVC łączonych na wcisk o śr. zewn. 315 mm</t>
  </si>
  <si>
    <t>Kanały z rur PVC łączonych na wcisk o śr. zewn. 200 mm</t>
  </si>
  <si>
    <t>Roboty ziemne wykon.koparkami podsiębiernymi o poj.łyżki 0.40 m3 w gr.kat.I-II z transp.urobku samochod.samowyładowczymi na odległość 10 km</t>
  </si>
  <si>
    <t>Zagęszczenie nasypów ubijakami mechanicznymi; grunty sypkie kat. I-III
(uzupełnienie wolnej przestrzeni pomiędzy zasypką kanałów a konstrukcją)</t>
  </si>
  <si>
    <t>Zasypywanie wykopów spycharkami z przemieszczeniem gruntu na odl. do 10 m w gruncie kat. I-III (uzupełnienie wolnej przestrzeni pomiędzy zasypką kanałów a konstrukcją)</t>
  </si>
  <si>
    <t>Podłoża pod kanały i obiekty z materiałów sypkich grub. 15 cm. podsypka, obsypka, zasypka kd fi200</t>
  </si>
  <si>
    <t>stud.</t>
  </si>
  <si>
    <t>Rozścielenie ziemi urodzajnej ręczne z transportem taczkami na terenie płaskim</t>
  </si>
  <si>
    <t>Wykonanie trawników dywanowych siewem na gruncie kat.I-II z nawożeniem</t>
  </si>
  <si>
    <t>Roboty w zakresie konstruowania, fundamentowania oraz wykonywania nawierzchni autostrad, dróg</t>
  </si>
  <si>
    <t>NAZWA INWESTYCJI</t>
  </si>
  <si>
    <t>Przebudowa skrzyżowania ulic 1-go Maja, Ogrodowej i Koniecpolskiej we Włoszczowie</t>
  </si>
  <si>
    <t>DROGOWA</t>
  </si>
  <si>
    <t>BRANŻA</t>
  </si>
  <si>
    <t>ADRES INWESTYCJI</t>
  </si>
  <si>
    <t>Skrzyżowanie ulic 1-go Maja, Ogrodowa i Koniecpolckiej 29-100 Włoszczowa</t>
  </si>
  <si>
    <t>Zarząd Dróg Powiatowych we Włoszczowie</t>
  </si>
  <si>
    <t xml:space="preserve">ul. Jędrzejowska 81, </t>
  </si>
  <si>
    <t>29-100 Włoszczowa</t>
  </si>
  <si>
    <t>Kod CPV: 45233000-9</t>
  </si>
  <si>
    <t>KOSZTORYS OFERTOWY</t>
  </si>
  <si>
    <t>OGÓLNA CHARAKTERYSTYKA OBIEKTU
Przedmiotem inwestycji jest Przebudowa skrzyżowania ulic 1-go Maja, Ogrodowej i Koniecpolskiej we Włoszczowie.
Przebudowa skrzyżowaniaona swoim zakresem obijmować będzie:
- całkowitą wymianę konstrukcji jezdni (szerokość jezdni ulic jak w stanie istniejącym),
- wykonanie nowego chodnika - odcinek od zjazdu przy budynku nr 1 w ul. Koniecpolskiej do istniejącego chodnika wykonanego z kostki betonowej
przy budynku nr 4 w ul. 1-go (Projektuje się wykonanie chodnika z kostki betonowej o szerokości 1,50m do 3,40m),
- wykonanie nowej nawierzchni dla 3 zjazdów zlokalizowanych w ciągu chodnika w ulicy 1-go Maja.(zjazdy wykonane zostaną z kostki betonowej,
szerokości jezdni zjazdów projektuje się indywidualnie dla każdego zjazdu),
- wymianę zniszczonych krawężników przy istniejących chodnikach (Przy wymianie krawężników przy istniejących chodnikach wzięto pod
uwagę rozbiórkę i ponowne ułożenie nawierzchni tych chodników na pewnej powierzchni),
- wykonanie odcinka kanału deszczowego z rur PVC fi 315/9,2,
- wykonanie jednej studni rewizyjnej i dwóch wpustów deszczowych,
- odtworzenie nawierzchni jezdni w ulicy Ogrodowej ( odcinek poza skrzyżowaniem - włączenie projektowanego kanału deszczowego do istniejącej studni)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</si>
</sst>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0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38">
    <font>
      <sz val="10"/>
      <name val="Arial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sz val="10"/>
      <color indexed="8"/>
      <name val="Times New Roman CE"/>
      <family val="0"/>
    </font>
    <font>
      <i/>
      <sz val="10"/>
      <name val="Times New Roman CE"/>
      <family val="0"/>
    </font>
    <font>
      <i/>
      <sz val="10"/>
      <color indexed="8"/>
      <name val="Times New Roman CE"/>
      <family val="0"/>
    </font>
    <font>
      <b/>
      <sz val="11"/>
      <name val="Times New Roman CE"/>
      <family val="0"/>
    </font>
    <font>
      <sz val="8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"/>
      <family val="2"/>
    </font>
    <font>
      <b/>
      <sz val="8"/>
      <name val="Times New Roman CE"/>
      <family val="0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medium">
        <color indexed="8"/>
      </right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4" fontId="4" fillId="0" borderId="17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0" fillId="0" borderId="0" xfId="0" applyAlignment="1">
      <alignment/>
    </xf>
    <xf numFmtId="0" fontId="14" fillId="0" borderId="0" xfId="0" applyFont="1" applyAlignment="1">
      <alignment vertical="top" wrapText="1"/>
    </xf>
    <xf numFmtId="0" fontId="14" fillId="0" borderId="19" xfId="0" applyFont="1" applyBorder="1" applyAlignment="1">
      <alignment wrapText="1"/>
    </xf>
    <xf numFmtId="0" fontId="14" fillId="0" borderId="19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25" borderId="20" xfId="0" applyFont="1" applyFill="1" applyBorder="1" applyAlignment="1">
      <alignment vertical="center" wrapText="1"/>
    </xf>
    <xf numFmtId="49" fontId="18" fillId="26" borderId="21" xfId="0" applyNumberFormat="1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9" fontId="1" fillId="25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1" fillId="26" borderId="2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49" fontId="1" fillId="25" borderId="22" xfId="0" applyNumberFormat="1" applyFont="1" applyFill="1" applyBorder="1" applyAlignment="1">
      <alignment horizontal="center" vertical="center" wrapText="1"/>
    </xf>
    <xf numFmtId="49" fontId="18" fillId="26" borderId="23" xfId="0" applyNumberFormat="1" applyFont="1" applyFill="1" applyBorder="1" applyAlignment="1">
      <alignment horizontal="center" vertical="center" wrapText="1"/>
    </xf>
    <xf numFmtId="0" fontId="1" fillId="26" borderId="24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vertical="center" wrapText="1"/>
    </xf>
    <xf numFmtId="1" fontId="4" fillId="26" borderId="10" xfId="0" applyNumberFormat="1" applyFont="1" applyFill="1" applyBorder="1" applyAlignment="1">
      <alignment horizontal="center" vertical="center" wrapText="1"/>
    </xf>
    <xf numFmtId="4" fontId="4" fillId="26" borderId="10" xfId="0" applyNumberFormat="1" applyFont="1" applyFill="1" applyBorder="1" applyAlignment="1">
      <alignment horizontal="center" vertical="center" wrapText="1"/>
    </xf>
    <xf numFmtId="4" fontId="19" fillId="26" borderId="17" xfId="0" applyNumberFormat="1" applyFont="1" applyFill="1" applyBorder="1" applyAlignment="1">
      <alignment horizontal="center" vertical="center" wrapText="1"/>
    </xf>
    <xf numFmtId="0" fontId="4" fillId="26" borderId="22" xfId="0" applyFont="1" applyFill="1" applyBorder="1" applyAlignment="1">
      <alignment horizontal="center" vertical="center" wrapText="1"/>
    </xf>
    <xf numFmtId="1" fontId="4" fillId="26" borderId="22" xfId="0" applyNumberFormat="1" applyFont="1" applyFill="1" applyBorder="1" applyAlignment="1">
      <alignment horizontal="center" vertical="center" wrapText="1"/>
    </xf>
    <xf numFmtId="4" fontId="4" fillId="26" borderId="22" xfId="0" applyNumberFormat="1" applyFont="1" applyFill="1" applyBorder="1" applyAlignment="1">
      <alignment horizontal="center" vertical="center" wrapText="1"/>
    </xf>
    <xf numFmtId="4" fontId="19" fillId="26" borderId="2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6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28" xfId="0" applyFont="1" applyFill="1" applyBorder="1" applyAlignment="1">
      <alignment horizontal="center" vertical="center" wrapText="1"/>
    </xf>
    <xf numFmtId="0" fontId="1" fillId="24" borderId="29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2:L100"/>
  <sheetViews>
    <sheetView tabSelected="1" zoomScaleSheetLayoutView="100" workbookViewId="0" topLeftCell="B85">
      <selection activeCell="B100" sqref="B100:H100"/>
    </sheetView>
  </sheetViews>
  <sheetFormatPr defaultColWidth="9.140625" defaultRowHeight="12.75"/>
  <cols>
    <col min="1" max="1" width="9.140625" style="1" customWidth="1"/>
    <col min="2" max="2" width="6.421875" style="2" bestFit="1" customWidth="1"/>
    <col min="3" max="3" width="16.7109375" style="2" customWidth="1"/>
    <col min="4" max="4" width="46.8515625" style="3" customWidth="1"/>
    <col min="5" max="5" width="5.421875" style="2" customWidth="1"/>
    <col min="6" max="6" width="7.28125" style="2" customWidth="1"/>
    <col min="7" max="7" width="8.8515625" style="4" customWidth="1"/>
    <col min="8" max="8" width="17.140625" style="4" customWidth="1"/>
    <col min="9" max="9" width="10.140625" style="1" bestFit="1" customWidth="1"/>
    <col min="10" max="16384" width="9.140625" style="1" customWidth="1"/>
  </cols>
  <sheetData>
    <row r="2" spans="2:8" ht="12.75">
      <c r="B2" s="22"/>
      <c r="C2" s="22"/>
      <c r="D2" s="22"/>
      <c r="E2" s="22"/>
      <c r="F2" s="22"/>
      <c r="G2" s="22"/>
      <c r="H2" s="22"/>
    </row>
    <row r="3" spans="2:8" ht="15.75">
      <c r="B3" s="76" t="s">
        <v>163</v>
      </c>
      <c r="C3" s="76"/>
      <c r="D3" s="76"/>
      <c r="E3" s="76"/>
      <c r="F3" s="76"/>
      <c r="G3" s="76"/>
      <c r="H3" s="76"/>
    </row>
    <row r="4" spans="2:8" ht="12.75">
      <c r="B4" s="77" t="s">
        <v>33</v>
      </c>
      <c r="C4" s="77"/>
      <c r="D4" s="77"/>
      <c r="E4" s="77"/>
      <c r="F4" s="77"/>
      <c r="G4" s="77"/>
      <c r="H4" s="77"/>
    </row>
    <row r="5" spans="2:8" ht="12.75">
      <c r="B5" s="77"/>
      <c r="C5" s="77"/>
      <c r="D5" s="77"/>
      <c r="E5" s="77"/>
      <c r="F5" s="77"/>
      <c r="G5" s="77"/>
      <c r="H5" s="77"/>
    </row>
    <row r="6" ht="12" customHeight="1" thickBot="1"/>
    <row r="7" spans="2:8" ht="65.25" customHeight="1">
      <c r="B7" s="9" t="s">
        <v>3</v>
      </c>
      <c r="C7" s="10" t="s">
        <v>4</v>
      </c>
      <c r="D7" s="11" t="s">
        <v>5</v>
      </c>
      <c r="E7" s="11" t="s">
        <v>6</v>
      </c>
      <c r="F7" s="12" t="s">
        <v>7</v>
      </c>
      <c r="G7" s="13" t="s">
        <v>8</v>
      </c>
      <c r="H7" s="14" t="s">
        <v>9</v>
      </c>
    </row>
    <row r="8" spans="2:8" ht="13.5" thickBot="1">
      <c r="B8" s="15" t="s">
        <v>10</v>
      </c>
      <c r="C8" s="16">
        <v>2</v>
      </c>
      <c r="D8" s="17">
        <v>3</v>
      </c>
      <c r="E8" s="17">
        <v>4</v>
      </c>
      <c r="F8" s="17">
        <v>5</v>
      </c>
      <c r="G8" s="18">
        <v>6</v>
      </c>
      <c r="H8" s="19">
        <v>7</v>
      </c>
    </row>
    <row r="9" spans="2:8" s="48" customFormat="1" ht="13.5" thickTop="1">
      <c r="B9" s="46" t="s">
        <v>11</v>
      </c>
      <c r="C9" s="47"/>
      <c r="D9" s="45" t="s">
        <v>34</v>
      </c>
      <c r="E9" s="73"/>
      <c r="F9" s="74"/>
      <c r="G9" s="74"/>
      <c r="H9" s="75"/>
    </row>
    <row r="10" spans="2:8" ht="25.5">
      <c r="B10" s="35">
        <v>1</v>
      </c>
      <c r="C10" s="34" t="s">
        <v>26</v>
      </c>
      <c r="D10" s="7" t="s">
        <v>35</v>
      </c>
      <c r="E10" s="60" t="s">
        <v>14</v>
      </c>
      <c r="F10" s="6">
        <v>0.07</v>
      </c>
      <c r="G10" s="20"/>
      <c r="H10" s="23">
        <f>F10*G10</f>
        <v>0</v>
      </c>
    </row>
    <row r="11" spans="2:8" ht="12.75">
      <c r="B11" s="35">
        <f>B10+1</f>
        <v>2</v>
      </c>
      <c r="C11" s="34" t="s">
        <v>25</v>
      </c>
      <c r="D11" s="7" t="s">
        <v>27</v>
      </c>
      <c r="E11" s="60" t="s">
        <v>15</v>
      </c>
      <c r="F11" s="36">
        <v>1</v>
      </c>
      <c r="G11" s="20"/>
      <c r="H11" s="23">
        <f>F11*G11</f>
        <v>0</v>
      </c>
    </row>
    <row r="12" spans="2:8" ht="25.5">
      <c r="B12" s="35">
        <f>B11+1</f>
        <v>3</v>
      </c>
      <c r="C12" s="34" t="s">
        <v>36</v>
      </c>
      <c r="D12" s="7" t="s">
        <v>37</v>
      </c>
      <c r="E12" s="60" t="s">
        <v>17</v>
      </c>
      <c r="F12" s="36">
        <v>45</v>
      </c>
      <c r="G12" s="20"/>
      <c r="H12" s="23">
        <f>F12*G12</f>
        <v>0</v>
      </c>
    </row>
    <row r="13" spans="2:8" ht="12.75">
      <c r="B13" s="35">
        <f>B12+1</f>
        <v>4</v>
      </c>
      <c r="C13" s="34" t="s">
        <v>25</v>
      </c>
      <c r="D13" s="7" t="s">
        <v>28</v>
      </c>
      <c r="E13" s="60" t="s">
        <v>16</v>
      </c>
      <c r="F13" s="36">
        <v>7</v>
      </c>
      <c r="G13" s="20"/>
      <c r="H13" s="23">
        <f>F13*G13</f>
        <v>0</v>
      </c>
    </row>
    <row r="14" spans="2:8" ht="13.5" thickBot="1">
      <c r="B14" s="52"/>
      <c r="C14" s="50" t="s">
        <v>38</v>
      </c>
      <c r="D14" s="49" t="s">
        <v>34</v>
      </c>
      <c r="E14" s="5"/>
      <c r="F14" s="36"/>
      <c r="G14" s="20"/>
      <c r="H14" s="51">
        <f>SUM(H10:H13)</f>
        <v>0</v>
      </c>
    </row>
    <row r="15" spans="2:8" ht="13.5" thickTop="1">
      <c r="B15" s="47" t="s">
        <v>12</v>
      </c>
      <c r="C15" s="47"/>
      <c r="D15" s="45" t="s">
        <v>39</v>
      </c>
      <c r="E15" s="73"/>
      <c r="F15" s="74"/>
      <c r="G15" s="74"/>
      <c r="H15" s="75"/>
    </row>
    <row r="16" spans="2:8" ht="25.5">
      <c r="B16" s="35">
        <f>B13+1</f>
        <v>5</v>
      </c>
      <c r="C16" s="53" t="s">
        <v>40</v>
      </c>
      <c r="D16" s="54" t="s">
        <v>52</v>
      </c>
      <c r="E16" s="60" t="s">
        <v>18</v>
      </c>
      <c r="F16" s="36">
        <v>53</v>
      </c>
      <c r="G16" s="20"/>
      <c r="H16" s="23">
        <f>F16*G16</f>
        <v>0</v>
      </c>
    </row>
    <row r="17" spans="2:8" ht="25.5">
      <c r="B17" s="35">
        <f>B16+1</f>
        <v>6</v>
      </c>
      <c r="C17" s="53" t="s">
        <v>41</v>
      </c>
      <c r="D17" s="54" t="s">
        <v>53</v>
      </c>
      <c r="E17" s="60" t="s">
        <v>17</v>
      </c>
      <c r="F17" s="36">
        <v>15</v>
      </c>
      <c r="G17" s="20"/>
      <c r="H17" s="23">
        <f aca="true" t="shared" si="0" ref="H17:H27">F17*G17</f>
        <v>0</v>
      </c>
    </row>
    <row r="18" spans="2:8" ht="25.5">
      <c r="B18" s="35">
        <f aca="true" t="shared" si="1" ref="B18:B27">B17+1</f>
        <v>7</v>
      </c>
      <c r="C18" s="53" t="s">
        <v>41</v>
      </c>
      <c r="D18" s="54" t="s">
        <v>54</v>
      </c>
      <c r="E18" s="60" t="s">
        <v>17</v>
      </c>
      <c r="F18" s="36">
        <v>600</v>
      </c>
      <c r="G18" s="20"/>
      <c r="H18" s="23">
        <f t="shared" si="0"/>
        <v>0</v>
      </c>
    </row>
    <row r="19" spans="2:8" ht="25.5">
      <c r="B19" s="35">
        <f t="shared" si="1"/>
        <v>8</v>
      </c>
      <c r="C19" s="53" t="s">
        <v>42</v>
      </c>
      <c r="D19" s="54" t="s">
        <v>55</v>
      </c>
      <c r="E19" s="60" t="s">
        <v>17</v>
      </c>
      <c r="F19" s="36">
        <v>615</v>
      </c>
      <c r="G19" s="20"/>
      <c r="H19" s="23">
        <f t="shared" si="0"/>
        <v>0</v>
      </c>
    </row>
    <row r="20" spans="2:8" ht="25.5">
      <c r="B20" s="35">
        <f t="shared" si="1"/>
        <v>9</v>
      </c>
      <c r="C20" s="53" t="s">
        <v>43</v>
      </c>
      <c r="D20" s="54" t="s">
        <v>56</v>
      </c>
      <c r="E20" s="60" t="s">
        <v>17</v>
      </c>
      <c r="F20" s="36">
        <v>47</v>
      </c>
      <c r="G20" s="20"/>
      <c r="H20" s="23">
        <f t="shared" si="0"/>
        <v>0</v>
      </c>
    </row>
    <row r="21" spans="2:8" ht="25.5">
      <c r="B21" s="35">
        <f t="shared" si="1"/>
        <v>10</v>
      </c>
      <c r="C21" s="53" t="s">
        <v>44</v>
      </c>
      <c r="D21" s="54" t="s">
        <v>45</v>
      </c>
      <c r="E21" s="60" t="s">
        <v>17</v>
      </c>
      <c r="F21" s="36">
        <v>25</v>
      </c>
      <c r="G21" s="20"/>
      <c r="H21" s="23">
        <f t="shared" si="0"/>
        <v>0</v>
      </c>
    </row>
    <row r="22" spans="2:8" ht="38.25">
      <c r="B22" s="35">
        <f t="shared" si="1"/>
        <v>11</v>
      </c>
      <c r="C22" s="53" t="s">
        <v>46</v>
      </c>
      <c r="D22" s="54" t="s">
        <v>57</v>
      </c>
      <c r="E22" s="60" t="s">
        <v>17</v>
      </c>
      <c r="F22" s="36">
        <v>49</v>
      </c>
      <c r="G22" s="20"/>
      <c r="H22" s="23">
        <f t="shared" si="0"/>
        <v>0</v>
      </c>
    </row>
    <row r="23" spans="2:8" ht="25.5">
      <c r="B23" s="35">
        <f t="shared" si="1"/>
        <v>12</v>
      </c>
      <c r="C23" s="53" t="s">
        <v>47</v>
      </c>
      <c r="D23" s="54" t="s">
        <v>58</v>
      </c>
      <c r="E23" s="60" t="s">
        <v>18</v>
      </c>
      <c r="F23" s="36">
        <v>104</v>
      </c>
      <c r="G23" s="20"/>
      <c r="H23" s="23">
        <f t="shared" si="0"/>
        <v>0</v>
      </c>
    </row>
    <row r="24" spans="2:8" ht="12.75">
      <c r="B24" s="35">
        <f t="shared" si="1"/>
        <v>13</v>
      </c>
      <c r="C24" s="53" t="s">
        <v>48</v>
      </c>
      <c r="D24" s="54" t="s">
        <v>59</v>
      </c>
      <c r="E24" s="60" t="s">
        <v>16</v>
      </c>
      <c r="F24" s="56">
        <v>8.4</v>
      </c>
      <c r="G24" s="20"/>
      <c r="H24" s="23">
        <f t="shared" si="0"/>
        <v>0</v>
      </c>
    </row>
    <row r="25" spans="2:8" ht="12.75">
      <c r="B25" s="35">
        <f t="shared" si="1"/>
        <v>14</v>
      </c>
      <c r="C25" s="53" t="s">
        <v>49</v>
      </c>
      <c r="D25" s="54" t="s">
        <v>60</v>
      </c>
      <c r="E25" s="60" t="s">
        <v>18</v>
      </c>
      <c r="F25" s="36">
        <v>50</v>
      </c>
      <c r="G25" s="20"/>
      <c r="H25" s="23">
        <f t="shared" si="0"/>
        <v>0</v>
      </c>
    </row>
    <row r="26" spans="2:8" ht="38.25">
      <c r="B26" s="35">
        <f t="shared" si="1"/>
        <v>15</v>
      </c>
      <c r="C26" s="53" t="s">
        <v>50</v>
      </c>
      <c r="D26" s="54" t="s">
        <v>61</v>
      </c>
      <c r="E26" s="60" t="s">
        <v>16</v>
      </c>
      <c r="F26" s="36">
        <v>202</v>
      </c>
      <c r="G26" s="20"/>
      <c r="H26" s="23">
        <f t="shared" si="0"/>
        <v>0</v>
      </c>
    </row>
    <row r="27" spans="2:8" ht="12.75">
      <c r="B27" s="35">
        <f t="shared" si="1"/>
        <v>16</v>
      </c>
      <c r="C27" s="53" t="s">
        <v>51</v>
      </c>
      <c r="D27" s="54" t="s">
        <v>62</v>
      </c>
      <c r="E27" s="60" t="s">
        <v>16</v>
      </c>
      <c r="F27" s="36">
        <v>202</v>
      </c>
      <c r="G27" s="20"/>
      <c r="H27" s="23">
        <f t="shared" si="0"/>
        <v>0</v>
      </c>
    </row>
    <row r="28" spans="2:8" ht="13.5" thickBot="1">
      <c r="B28" s="52"/>
      <c r="C28" s="50" t="s">
        <v>38</v>
      </c>
      <c r="D28" s="55" t="s">
        <v>39</v>
      </c>
      <c r="E28" s="5"/>
      <c r="F28" s="36"/>
      <c r="G28" s="20"/>
      <c r="H28" s="51">
        <f>SUM(H16:H27)</f>
        <v>0</v>
      </c>
    </row>
    <row r="29" spans="2:8" ht="13.5" thickTop="1">
      <c r="B29" s="47" t="s">
        <v>1</v>
      </c>
      <c r="C29" s="47"/>
      <c r="D29" s="45" t="s">
        <v>63</v>
      </c>
      <c r="E29" s="73"/>
      <c r="F29" s="74"/>
      <c r="G29" s="74"/>
      <c r="H29" s="75"/>
    </row>
    <row r="30" spans="2:8" ht="25.5">
      <c r="B30" s="35">
        <f>B27+1</f>
        <v>17</v>
      </c>
      <c r="C30" s="53" t="s">
        <v>64</v>
      </c>
      <c r="D30" s="54" t="s">
        <v>65</v>
      </c>
      <c r="E30" s="60" t="s">
        <v>18</v>
      </c>
      <c r="F30" s="36">
        <v>42</v>
      </c>
      <c r="G30" s="20"/>
      <c r="H30" s="23">
        <f>F30*G30</f>
        <v>0</v>
      </c>
    </row>
    <row r="31" spans="2:8" ht="12.75">
      <c r="B31" s="52"/>
      <c r="C31" s="50" t="s">
        <v>38</v>
      </c>
      <c r="D31" s="55" t="s">
        <v>63</v>
      </c>
      <c r="E31" s="5"/>
      <c r="F31" s="36"/>
      <c r="G31" s="20"/>
      <c r="H31" s="51">
        <f>SUM(H30)</f>
        <v>0</v>
      </c>
    </row>
    <row r="32" spans="2:9" ht="14.25">
      <c r="B32" s="24" t="s">
        <v>13</v>
      </c>
      <c r="C32" s="25"/>
      <c r="D32" s="45" t="s">
        <v>19</v>
      </c>
      <c r="E32" s="70"/>
      <c r="F32" s="71"/>
      <c r="G32" s="71"/>
      <c r="H32" s="72"/>
      <c r="I32" s="21"/>
    </row>
    <row r="33" spans="2:9" ht="51">
      <c r="B33" s="35">
        <f>B30+1</f>
        <v>18</v>
      </c>
      <c r="C33" s="34" t="s">
        <v>66</v>
      </c>
      <c r="D33" s="7" t="s">
        <v>67</v>
      </c>
      <c r="E33" s="60" t="s">
        <v>16</v>
      </c>
      <c r="F33" s="36">
        <v>97</v>
      </c>
      <c r="G33" s="6"/>
      <c r="H33" s="23">
        <f>F33*G33</f>
        <v>0</v>
      </c>
      <c r="I33"/>
    </row>
    <row r="34" spans="2:9" ht="38.25">
      <c r="B34" s="35">
        <f>B33+1</f>
        <v>19</v>
      </c>
      <c r="C34" s="34" t="s">
        <v>66</v>
      </c>
      <c r="D34" s="39" t="s">
        <v>68</v>
      </c>
      <c r="E34" s="60" t="s">
        <v>16</v>
      </c>
      <c r="F34" s="33">
        <v>41.5</v>
      </c>
      <c r="G34" s="6"/>
      <c r="H34" s="23">
        <f>F34*G34</f>
        <v>0</v>
      </c>
      <c r="I34"/>
    </row>
    <row r="35" spans="2:9" ht="12.75">
      <c r="B35" s="35">
        <f>B34+1</f>
        <v>20</v>
      </c>
      <c r="C35" s="34" t="s">
        <v>25</v>
      </c>
      <c r="D35" s="40" t="s">
        <v>69</v>
      </c>
      <c r="E35" s="60" t="s">
        <v>16</v>
      </c>
      <c r="F35" s="33">
        <v>138.5</v>
      </c>
      <c r="G35" s="6"/>
      <c r="H35" s="23">
        <f>F35*G35</f>
        <v>0</v>
      </c>
      <c r="I35"/>
    </row>
    <row r="36" spans="2:9" ht="12.75">
      <c r="B36" s="52"/>
      <c r="C36" s="50" t="s">
        <v>38</v>
      </c>
      <c r="D36" s="55" t="s">
        <v>19</v>
      </c>
      <c r="E36" s="61"/>
      <c r="F36" s="62"/>
      <c r="G36" s="63"/>
      <c r="H36" s="64">
        <f>SUM(H33:H35)</f>
        <v>0</v>
      </c>
      <c r="I36"/>
    </row>
    <row r="37" spans="2:8" ht="20.25" customHeight="1">
      <c r="B37" s="24" t="s">
        <v>2</v>
      </c>
      <c r="C37" s="25"/>
      <c r="D37" s="45" t="s">
        <v>70</v>
      </c>
      <c r="E37" s="70"/>
      <c r="F37" s="71"/>
      <c r="G37" s="71"/>
      <c r="H37" s="72">
        <f>SUM(H33:H35)</f>
        <v>0</v>
      </c>
    </row>
    <row r="38" spans="2:8" ht="25.5">
      <c r="B38" s="35">
        <f>B35+1</f>
        <v>21</v>
      </c>
      <c r="C38" s="34" t="s">
        <v>71</v>
      </c>
      <c r="D38" s="7" t="s">
        <v>72</v>
      </c>
      <c r="E38" s="60" t="s">
        <v>15</v>
      </c>
      <c r="F38" s="8">
        <v>5</v>
      </c>
      <c r="G38" s="6"/>
      <c r="H38" s="23">
        <f>F38*G38</f>
        <v>0</v>
      </c>
    </row>
    <row r="39" spans="2:8" ht="12.75">
      <c r="B39" s="52"/>
      <c r="C39" s="50" t="s">
        <v>38</v>
      </c>
      <c r="D39" s="55" t="s">
        <v>70</v>
      </c>
      <c r="E39" s="61"/>
      <c r="F39" s="62"/>
      <c r="G39" s="63"/>
      <c r="H39" s="64">
        <f>SUM(H38)</f>
        <v>0</v>
      </c>
    </row>
    <row r="40" spans="2:8" ht="14.25">
      <c r="B40" s="24" t="s">
        <v>74</v>
      </c>
      <c r="C40" s="25"/>
      <c r="D40" s="45" t="s">
        <v>73</v>
      </c>
      <c r="E40" s="70"/>
      <c r="F40" s="71"/>
      <c r="G40" s="71"/>
      <c r="H40" s="72"/>
    </row>
    <row r="41" spans="2:8" ht="25.5">
      <c r="B41" s="35">
        <f>B38+1</f>
        <v>22</v>
      </c>
      <c r="C41" s="34" t="s">
        <v>75</v>
      </c>
      <c r="D41" s="39" t="s">
        <v>78</v>
      </c>
      <c r="E41" s="60" t="s">
        <v>17</v>
      </c>
      <c r="F41" s="8">
        <v>116</v>
      </c>
      <c r="G41" s="6"/>
      <c r="H41" s="23">
        <f>F41*G41</f>
        <v>0</v>
      </c>
    </row>
    <row r="42" spans="2:8" ht="25.5">
      <c r="B42" s="35">
        <f>B41+1</f>
        <v>23</v>
      </c>
      <c r="C42" s="41" t="s">
        <v>76</v>
      </c>
      <c r="D42" s="39" t="s">
        <v>79</v>
      </c>
      <c r="E42" s="60" t="s">
        <v>17</v>
      </c>
      <c r="F42" s="8">
        <v>67</v>
      </c>
      <c r="G42" s="6"/>
      <c r="H42" s="23">
        <f>F42*G42</f>
        <v>0</v>
      </c>
    </row>
    <row r="43" spans="2:8" ht="25.5">
      <c r="B43" s="35">
        <f>B42+1</f>
        <v>24</v>
      </c>
      <c r="C43" s="41" t="s">
        <v>31</v>
      </c>
      <c r="D43" s="39" t="s">
        <v>80</v>
      </c>
      <c r="E43" s="60" t="s">
        <v>17</v>
      </c>
      <c r="F43" s="8">
        <v>49</v>
      </c>
      <c r="G43" s="6"/>
      <c r="H43" s="23">
        <f>F43*G43</f>
        <v>0</v>
      </c>
    </row>
    <row r="44" spans="2:8" ht="25.5">
      <c r="B44" s="35">
        <f aca="true" t="shared" si="2" ref="B44:B54">B43+1</f>
        <v>25</v>
      </c>
      <c r="C44" s="41" t="s">
        <v>77</v>
      </c>
      <c r="D44" s="39" t="s">
        <v>81</v>
      </c>
      <c r="E44" s="60" t="s">
        <v>17</v>
      </c>
      <c r="F44" s="8">
        <v>67</v>
      </c>
      <c r="G44" s="6"/>
      <c r="H44" s="23">
        <f>F44*G44</f>
        <v>0</v>
      </c>
    </row>
    <row r="45" spans="2:8" ht="30" customHeight="1">
      <c r="B45" s="35">
        <f t="shared" si="2"/>
        <v>26</v>
      </c>
      <c r="C45" s="41" t="s">
        <v>77</v>
      </c>
      <c r="D45" s="39" t="s">
        <v>82</v>
      </c>
      <c r="E45" s="60" t="s">
        <v>17</v>
      </c>
      <c r="F45" s="8">
        <v>49</v>
      </c>
      <c r="G45" s="6"/>
      <c r="H45" s="23">
        <f>F45*G45</f>
        <v>0</v>
      </c>
    </row>
    <row r="46" spans="2:8" ht="12.75">
      <c r="B46" s="52"/>
      <c r="C46" s="50" t="s">
        <v>38</v>
      </c>
      <c r="D46" s="55" t="s">
        <v>73</v>
      </c>
      <c r="E46" s="61"/>
      <c r="F46" s="62"/>
      <c r="G46" s="63"/>
      <c r="H46" s="64">
        <f>SUM(H41:H45)</f>
        <v>0</v>
      </c>
    </row>
    <row r="47" spans="2:8" ht="14.25">
      <c r="B47" s="24" t="s">
        <v>84</v>
      </c>
      <c r="C47" s="25"/>
      <c r="D47" s="45" t="s">
        <v>83</v>
      </c>
      <c r="E47" s="70"/>
      <c r="F47" s="71"/>
      <c r="G47" s="71"/>
      <c r="H47" s="72"/>
    </row>
    <row r="48" spans="2:8" ht="25.5">
      <c r="B48" s="35">
        <f>B45+1</f>
        <v>27</v>
      </c>
      <c r="C48" s="41" t="s">
        <v>75</v>
      </c>
      <c r="D48" s="42" t="s">
        <v>78</v>
      </c>
      <c r="E48" s="60" t="s">
        <v>17</v>
      </c>
      <c r="F48" s="8">
        <v>600</v>
      </c>
      <c r="G48" s="6"/>
      <c r="H48" s="23">
        <f aca="true" t="shared" si="3" ref="H48:H54">F48*G48</f>
        <v>0</v>
      </c>
    </row>
    <row r="49" spans="2:8" ht="38.25">
      <c r="B49" s="35">
        <f t="shared" si="2"/>
        <v>28</v>
      </c>
      <c r="C49" s="41" t="s">
        <v>85</v>
      </c>
      <c r="D49" s="42" t="s">
        <v>89</v>
      </c>
      <c r="E49" s="60" t="s">
        <v>17</v>
      </c>
      <c r="F49" s="8">
        <v>600</v>
      </c>
      <c r="G49" s="6"/>
      <c r="H49" s="23">
        <f t="shared" si="3"/>
        <v>0</v>
      </c>
    </row>
    <row r="50" spans="2:8" ht="25.5">
      <c r="B50" s="35">
        <f t="shared" si="2"/>
        <v>29</v>
      </c>
      <c r="C50" s="41" t="s">
        <v>31</v>
      </c>
      <c r="D50" s="42" t="s">
        <v>32</v>
      </c>
      <c r="E50" s="60" t="s">
        <v>17</v>
      </c>
      <c r="F50" s="8">
        <v>600</v>
      </c>
      <c r="G50" s="6"/>
      <c r="H50" s="23">
        <f t="shared" si="3"/>
        <v>0</v>
      </c>
    </row>
    <row r="51" spans="2:8" ht="12.75">
      <c r="B51" s="35">
        <f t="shared" si="2"/>
        <v>30</v>
      </c>
      <c r="C51" s="41" t="s">
        <v>86</v>
      </c>
      <c r="D51" s="42" t="s">
        <v>90</v>
      </c>
      <c r="E51" s="60" t="s">
        <v>17</v>
      </c>
      <c r="F51" s="8">
        <v>600</v>
      </c>
      <c r="G51" s="6"/>
      <c r="H51" s="23">
        <f t="shared" si="3"/>
        <v>0</v>
      </c>
    </row>
    <row r="52" spans="2:8" ht="38.25">
      <c r="B52" s="35">
        <f t="shared" si="2"/>
        <v>31</v>
      </c>
      <c r="C52" s="41" t="s">
        <v>87</v>
      </c>
      <c r="D52" s="42" t="s">
        <v>91</v>
      </c>
      <c r="E52" s="60" t="s">
        <v>17</v>
      </c>
      <c r="F52" s="8">
        <v>600</v>
      </c>
      <c r="G52" s="6"/>
      <c r="H52" s="23">
        <f t="shared" si="3"/>
        <v>0</v>
      </c>
    </row>
    <row r="53" spans="2:8" ht="12.75">
      <c r="B53" s="35">
        <f t="shared" si="2"/>
        <v>32</v>
      </c>
      <c r="C53" s="41" t="s">
        <v>86</v>
      </c>
      <c r="D53" s="42" t="s">
        <v>90</v>
      </c>
      <c r="E53" s="60" t="s">
        <v>17</v>
      </c>
      <c r="F53" s="8">
        <v>600</v>
      </c>
      <c r="G53" s="6"/>
      <c r="H53" s="23">
        <f t="shared" si="3"/>
        <v>0</v>
      </c>
    </row>
    <row r="54" spans="2:8" ht="38.25">
      <c r="B54" s="35">
        <f t="shared" si="2"/>
        <v>33</v>
      </c>
      <c r="C54" s="41" t="s">
        <v>88</v>
      </c>
      <c r="D54" s="42" t="s">
        <v>92</v>
      </c>
      <c r="E54" s="60" t="s">
        <v>17</v>
      </c>
      <c r="F54" s="8">
        <v>600</v>
      </c>
      <c r="G54" s="6"/>
      <c r="H54" s="23">
        <f t="shared" si="3"/>
        <v>0</v>
      </c>
    </row>
    <row r="55" spans="2:8" ht="12.75">
      <c r="B55" s="52"/>
      <c r="C55" s="50" t="s">
        <v>38</v>
      </c>
      <c r="D55" s="55" t="s">
        <v>83</v>
      </c>
      <c r="E55" s="61"/>
      <c r="F55" s="62"/>
      <c r="G55" s="63"/>
      <c r="H55" s="64">
        <f>SUM(H48:H54)</f>
        <v>0</v>
      </c>
    </row>
    <row r="56" spans="2:8" ht="25.5">
      <c r="B56" s="24" t="s">
        <v>94</v>
      </c>
      <c r="C56" s="25"/>
      <c r="D56" s="45" t="s">
        <v>93</v>
      </c>
      <c r="E56" s="70"/>
      <c r="F56" s="71"/>
      <c r="G56" s="71"/>
      <c r="H56" s="72"/>
    </row>
    <row r="57" spans="2:8" ht="25.5">
      <c r="B57" s="35">
        <f>B54+1</f>
        <v>34</v>
      </c>
      <c r="C57" s="41" t="s">
        <v>31</v>
      </c>
      <c r="D57" s="42" t="s">
        <v>32</v>
      </c>
      <c r="E57" s="60" t="s">
        <v>17</v>
      </c>
      <c r="F57" s="8">
        <v>15</v>
      </c>
      <c r="G57" s="6"/>
      <c r="H57" s="23">
        <f>F57*G57</f>
        <v>0</v>
      </c>
    </row>
    <row r="58" spans="2:8" ht="12.75">
      <c r="B58" s="35">
        <f>B57+1</f>
        <v>35</v>
      </c>
      <c r="C58" s="41" t="s">
        <v>86</v>
      </c>
      <c r="D58" s="42" t="s">
        <v>90</v>
      </c>
      <c r="E58" s="60" t="s">
        <v>17</v>
      </c>
      <c r="F58" s="8">
        <v>15</v>
      </c>
      <c r="G58" s="6"/>
      <c r="H58" s="23">
        <f>F58*G58</f>
        <v>0</v>
      </c>
    </row>
    <row r="59" spans="2:8" ht="38.25">
      <c r="B59" s="35">
        <f>B58+1</f>
        <v>36</v>
      </c>
      <c r="C59" s="41" t="s">
        <v>87</v>
      </c>
      <c r="D59" s="42" t="s">
        <v>91</v>
      </c>
      <c r="E59" s="60" t="s">
        <v>17</v>
      </c>
      <c r="F59" s="8">
        <v>15</v>
      </c>
      <c r="G59" s="6"/>
      <c r="H59" s="23">
        <f>F59*G59</f>
        <v>0</v>
      </c>
    </row>
    <row r="60" spans="2:8" ht="12.75">
      <c r="B60" s="35">
        <f>B59+1</f>
        <v>37</v>
      </c>
      <c r="C60" s="41" t="s">
        <v>86</v>
      </c>
      <c r="D60" s="42" t="s">
        <v>90</v>
      </c>
      <c r="E60" s="60" t="s">
        <v>17</v>
      </c>
      <c r="F60" s="8">
        <v>15</v>
      </c>
      <c r="G60" s="6"/>
      <c r="H60" s="23">
        <f>F60*G60</f>
        <v>0</v>
      </c>
    </row>
    <row r="61" spans="2:8" ht="38.25">
      <c r="B61" s="35">
        <f>B60+1</f>
        <v>38</v>
      </c>
      <c r="C61" s="41" t="s">
        <v>88</v>
      </c>
      <c r="D61" s="42" t="s">
        <v>92</v>
      </c>
      <c r="E61" s="60" t="s">
        <v>17</v>
      </c>
      <c r="F61" s="8">
        <v>15</v>
      </c>
      <c r="G61" s="6"/>
      <c r="H61" s="23">
        <f>F61*G61</f>
        <v>0</v>
      </c>
    </row>
    <row r="62" spans="2:8" ht="25.5">
      <c r="B62" s="52"/>
      <c r="C62" s="50" t="s">
        <v>38</v>
      </c>
      <c r="D62" s="55" t="s">
        <v>93</v>
      </c>
      <c r="E62" s="61"/>
      <c r="F62" s="62"/>
      <c r="G62" s="63"/>
      <c r="H62" s="64">
        <f>SUM(H57:H61)</f>
        <v>0</v>
      </c>
    </row>
    <row r="63" spans="2:8" ht="14.25">
      <c r="B63" s="24" t="s">
        <v>96</v>
      </c>
      <c r="C63" s="25"/>
      <c r="D63" s="45" t="s">
        <v>95</v>
      </c>
      <c r="E63" s="70"/>
      <c r="F63" s="71"/>
      <c r="G63" s="71"/>
      <c r="H63" s="72"/>
    </row>
    <row r="64" spans="2:12" ht="12.75">
      <c r="B64" s="35">
        <f>B61+1</f>
        <v>39</v>
      </c>
      <c r="C64" s="38" t="s">
        <v>97</v>
      </c>
      <c r="D64" s="39" t="s">
        <v>102</v>
      </c>
      <c r="E64" s="60" t="s">
        <v>16</v>
      </c>
      <c r="F64" s="33">
        <v>8.2</v>
      </c>
      <c r="G64" s="6"/>
      <c r="H64" s="23">
        <f>F64*G64</f>
        <v>0</v>
      </c>
      <c r="I64"/>
      <c r="J64"/>
      <c r="K64"/>
      <c r="L64"/>
    </row>
    <row r="65" spans="2:12" ht="25.5">
      <c r="B65" s="35">
        <f>B64+1</f>
        <v>40</v>
      </c>
      <c r="C65" s="38" t="s">
        <v>98</v>
      </c>
      <c r="D65" s="39" t="s">
        <v>103</v>
      </c>
      <c r="E65" s="60" t="s">
        <v>18</v>
      </c>
      <c r="F65" s="8">
        <v>70</v>
      </c>
      <c r="G65" s="6"/>
      <c r="H65" s="23">
        <f>F65*G65</f>
        <v>0</v>
      </c>
      <c r="I65"/>
      <c r="J65"/>
      <c r="K65"/>
      <c r="L65"/>
    </row>
    <row r="66" spans="2:12" ht="25.5">
      <c r="B66" s="35">
        <f aca="true" t="shared" si="4" ref="B66:B73">B65+1</f>
        <v>41</v>
      </c>
      <c r="C66" s="38" t="s">
        <v>99</v>
      </c>
      <c r="D66" s="39" t="s">
        <v>104</v>
      </c>
      <c r="E66" s="60" t="s">
        <v>18</v>
      </c>
      <c r="F66" s="8">
        <v>14</v>
      </c>
      <c r="G66" s="6"/>
      <c r="H66" s="23">
        <f>F66*G66</f>
        <v>0</v>
      </c>
      <c r="I66"/>
      <c r="J66"/>
      <c r="K66"/>
      <c r="L66"/>
    </row>
    <row r="67" spans="2:12" ht="25.5">
      <c r="B67" s="35">
        <f t="shared" si="4"/>
        <v>42</v>
      </c>
      <c r="C67" s="38" t="s">
        <v>100</v>
      </c>
      <c r="D67" s="39" t="s">
        <v>105</v>
      </c>
      <c r="E67" s="60" t="s">
        <v>18</v>
      </c>
      <c r="F67" s="8">
        <v>34</v>
      </c>
      <c r="G67" s="6"/>
      <c r="H67" s="23">
        <f>F67*G67</f>
        <v>0</v>
      </c>
      <c r="I67"/>
      <c r="J67"/>
      <c r="K67"/>
      <c r="L67"/>
    </row>
    <row r="68" spans="2:12" ht="38.25">
      <c r="B68" s="35">
        <f t="shared" si="4"/>
        <v>43</v>
      </c>
      <c r="C68" s="38" t="s">
        <v>101</v>
      </c>
      <c r="D68" s="39" t="s">
        <v>106</v>
      </c>
      <c r="E68" s="60" t="s">
        <v>18</v>
      </c>
      <c r="F68" s="8">
        <v>43</v>
      </c>
      <c r="G68" s="6"/>
      <c r="H68" s="23">
        <f>F68*G68</f>
        <v>0</v>
      </c>
      <c r="I68"/>
      <c r="J68"/>
      <c r="K68"/>
      <c r="L68"/>
    </row>
    <row r="69" spans="2:12" ht="12.75">
      <c r="B69" s="52"/>
      <c r="C69" s="50" t="s">
        <v>38</v>
      </c>
      <c r="D69" s="55" t="s">
        <v>95</v>
      </c>
      <c r="E69" s="61"/>
      <c r="F69" s="62"/>
      <c r="G69" s="63"/>
      <c r="H69" s="64">
        <f>SUM(H64:H68)</f>
        <v>0</v>
      </c>
      <c r="I69"/>
      <c r="J69"/>
      <c r="K69"/>
      <c r="L69"/>
    </row>
    <row r="70" spans="2:12" ht="14.25">
      <c r="B70" s="24" t="s">
        <v>108</v>
      </c>
      <c r="C70" s="25"/>
      <c r="D70" s="45" t="s">
        <v>107</v>
      </c>
      <c r="E70" s="70"/>
      <c r="F70" s="71"/>
      <c r="G70" s="71"/>
      <c r="H70" s="72"/>
      <c r="I70"/>
      <c r="J70"/>
      <c r="K70"/>
      <c r="L70"/>
    </row>
    <row r="71" spans="2:12" ht="25.5">
      <c r="B71" s="35">
        <f>B68+1</f>
        <v>44</v>
      </c>
      <c r="C71" s="38" t="s">
        <v>109</v>
      </c>
      <c r="D71" s="39" t="s">
        <v>150</v>
      </c>
      <c r="E71" s="60" t="s">
        <v>16</v>
      </c>
      <c r="F71" s="8">
        <v>7</v>
      </c>
      <c r="G71" s="6"/>
      <c r="H71" s="23">
        <f>F71*G71</f>
        <v>0</v>
      </c>
      <c r="I71"/>
      <c r="J71"/>
      <c r="K71"/>
      <c r="L71"/>
    </row>
    <row r="72" spans="2:12" ht="25.5">
      <c r="B72" s="35">
        <f t="shared" si="4"/>
        <v>45</v>
      </c>
      <c r="C72" s="38" t="s">
        <v>110</v>
      </c>
      <c r="D72" s="39" t="s">
        <v>151</v>
      </c>
      <c r="E72" s="60" t="s">
        <v>17</v>
      </c>
      <c r="F72" s="8">
        <v>45</v>
      </c>
      <c r="G72" s="6"/>
      <c r="H72" s="23">
        <f>F72*G72</f>
        <v>0</v>
      </c>
      <c r="I72"/>
      <c r="J72"/>
      <c r="K72"/>
      <c r="L72"/>
    </row>
    <row r="73" spans="2:12" ht="63.75">
      <c r="B73" s="35">
        <f t="shared" si="4"/>
        <v>46</v>
      </c>
      <c r="C73" s="38" t="s">
        <v>111</v>
      </c>
      <c r="D73" s="39" t="s">
        <v>112</v>
      </c>
      <c r="E73" s="60" t="s">
        <v>17</v>
      </c>
      <c r="F73" s="8">
        <v>70</v>
      </c>
      <c r="G73" s="6"/>
      <c r="H73" s="23">
        <f>F73*G73</f>
        <v>0</v>
      </c>
      <c r="I73"/>
      <c r="J73"/>
      <c r="K73"/>
      <c r="L73"/>
    </row>
    <row r="74" spans="2:12" ht="12.75">
      <c r="B74" s="52"/>
      <c r="C74" s="50" t="s">
        <v>38</v>
      </c>
      <c r="D74" s="55" t="s">
        <v>107</v>
      </c>
      <c r="E74" s="61"/>
      <c r="F74" s="62"/>
      <c r="G74" s="63"/>
      <c r="H74" s="64">
        <f>SUM(H71:H73)</f>
        <v>0</v>
      </c>
      <c r="I74"/>
      <c r="J74"/>
      <c r="K74"/>
      <c r="L74"/>
    </row>
    <row r="75" spans="2:8" ht="14.25">
      <c r="B75" s="24" t="s">
        <v>113</v>
      </c>
      <c r="C75" s="25"/>
      <c r="D75" s="45" t="s">
        <v>114</v>
      </c>
      <c r="E75" s="70"/>
      <c r="F75" s="71"/>
      <c r="G75" s="71"/>
      <c r="H75" s="72"/>
    </row>
    <row r="76" spans="2:8" ht="38.25">
      <c r="B76" s="35">
        <f>B73+1</f>
        <v>47</v>
      </c>
      <c r="C76" s="38" t="s">
        <v>115</v>
      </c>
      <c r="D76" s="39" t="s">
        <v>116</v>
      </c>
      <c r="E76" s="5" t="s">
        <v>14</v>
      </c>
      <c r="F76" s="20">
        <v>0.03</v>
      </c>
      <c r="G76" s="6"/>
      <c r="H76" s="23">
        <f aca="true" t="shared" si="5" ref="H76:H95">F76*G76</f>
        <v>0</v>
      </c>
    </row>
    <row r="77" spans="2:8" ht="12.75">
      <c r="B77" s="35">
        <f aca="true" t="shared" si="6" ref="B77:B95">B76+1</f>
        <v>48</v>
      </c>
      <c r="C77" s="38" t="s">
        <v>51</v>
      </c>
      <c r="D77" s="39" t="s">
        <v>27</v>
      </c>
      <c r="E77" s="5" t="s">
        <v>15</v>
      </c>
      <c r="F77" s="8">
        <v>1</v>
      </c>
      <c r="G77" s="6"/>
      <c r="H77" s="23">
        <f t="shared" si="5"/>
        <v>0</v>
      </c>
    </row>
    <row r="78" spans="2:8" ht="38.25">
      <c r="B78" s="35">
        <f t="shared" si="6"/>
        <v>49</v>
      </c>
      <c r="C78" s="38" t="s">
        <v>117</v>
      </c>
      <c r="D78" s="39" t="s">
        <v>118</v>
      </c>
      <c r="E78" s="60" t="s">
        <v>16</v>
      </c>
      <c r="F78" s="8">
        <v>55</v>
      </c>
      <c r="G78" s="6"/>
      <c r="H78" s="23">
        <f t="shared" si="5"/>
        <v>0</v>
      </c>
    </row>
    <row r="79" spans="2:8" ht="38.25">
      <c r="B79" s="35">
        <f t="shared" si="6"/>
        <v>50</v>
      </c>
      <c r="C79" s="38" t="s">
        <v>119</v>
      </c>
      <c r="D79" s="39" t="s">
        <v>120</v>
      </c>
      <c r="E79" s="60" t="s">
        <v>16</v>
      </c>
      <c r="F79" s="33">
        <v>38.5</v>
      </c>
      <c r="G79" s="6"/>
      <c r="H79" s="23">
        <f t="shared" si="5"/>
        <v>0</v>
      </c>
    </row>
    <row r="80" spans="2:8" ht="38.25">
      <c r="B80" s="35">
        <f t="shared" si="6"/>
        <v>51</v>
      </c>
      <c r="C80" s="38" t="s">
        <v>121</v>
      </c>
      <c r="D80" s="39" t="s">
        <v>122</v>
      </c>
      <c r="E80" s="60" t="s">
        <v>16</v>
      </c>
      <c r="F80" s="33">
        <v>16.5</v>
      </c>
      <c r="G80" s="6"/>
      <c r="H80" s="23">
        <f t="shared" si="5"/>
        <v>0</v>
      </c>
    </row>
    <row r="81" spans="2:8" ht="25.5">
      <c r="B81" s="35">
        <f t="shared" si="6"/>
        <v>52</v>
      </c>
      <c r="C81" s="38" t="s">
        <v>123</v>
      </c>
      <c r="D81" s="39" t="s">
        <v>124</v>
      </c>
      <c r="E81" s="60" t="s">
        <v>16</v>
      </c>
      <c r="F81" s="33">
        <v>22.4</v>
      </c>
      <c r="G81" s="6"/>
      <c r="H81" s="23">
        <f t="shared" si="5"/>
        <v>0</v>
      </c>
    </row>
    <row r="82" spans="2:8" ht="25.5">
      <c r="B82" s="35">
        <f t="shared" si="6"/>
        <v>53</v>
      </c>
      <c r="C82" s="38" t="s">
        <v>123</v>
      </c>
      <c r="D82" s="39" t="s">
        <v>148</v>
      </c>
      <c r="E82" s="60" t="s">
        <v>16</v>
      </c>
      <c r="F82" s="33">
        <v>4.3</v>
      </c>
      <c r="G82" s="6"/>
      <c r="H82" s="23">
        <f t="shared" si="5"/>
        <v>0</v>
      </c>
    </row>
    <row r="83" spans="2:8" ht="51">
      <c r="B83" s="35">
        <f t="shared" si="6"/>
        <v>54</v>
      </c>
      <c r="C83" s="38" t="s">
        <v>125</v>
      </c>
      <c r="D83" s="39" t="s">
        <v>147</v>
      </c>
      <c r="E83" s="60" t="s">
        <v>16</v>
      </c>
      <c r="F83" s="33">
        <v>19.8</v>
      </c>
      <c r="G83" s="6"/>
      <c r="H83" s="23">
        <f t="shared" si="5"/>
        <v>0</v>
      </c>
    </row>
    <row r="84" spans="2:8" ht="51">
      <c r="B84" s="35">
        <f t="shared" si="6"/>
        <v>55</v>
      </c>
      <c r="C84" s="38" t="s">
        <v>126</v>
      </c>
      <c r="D84" s="39" t="s">
        <v>146</v>
      </c>
      <c r="E84" s="60" t="s">
        <v>16</v>
      </c>
      <c r="F84" s="33">
        <v>19.8</v>
      </c>
      <c r="G84" s="6"/>
      <c r="H84" s="23">
        <f t="shared" si="5"/>
        <v>0</v>
      </c>
    </row>
    <row r="85" spans="2:8" ht="38.25">
      <c r="B85" s="35">
        <f t="shared" si="6"/>
        <v>56</v>
      </c>
      <c r="C85" s="38" t="s">
        <v>66</v>
      </c>
      <c r="D85" s="39" t="s">
        <v>145</v>
      </c>
      <c r="E85" s="60" t="s">
        <v>16</v>
      </c>
      <c r="F85" s="33">
        <v>35.2</v>
      </c>
      <c r="G85" s="6"/>
      <c r="H85" s="23">
        <f t="shared" si="5"/>
        <v>0</v>
      </c>
    </row>
    <row r="86" spans="2:8" ht="25.5">
      <c r="B86" s="35">
        <f t="shared" si="6"/>
        <v>57</v>
      </c>
      <c r="C86" s="38" t="s">
        <v>127</v>
      </c>
      <c r="D86" s="39" t="s">
        <v>144</v>
      </c>
      <c r="E86" s="60" t="s">
        <v>18</v>
      </c>
      <c r="F86" s="33">
        <v>8.8</v>
      </c>
      <c r="G86" s="6"/>
      <c r="H86" s="23">
        <f t="shared" si="5"/>
        <v>0</v>
      </c>
    </row>
    <row r="87" spans="2:8" ht="25.5">
      <c r="B87" s="35">
        <f t="shared" si="6"/>
        <v>58</v>
      </c>
      <c r="C87" s="38" t="s">
        <v>128</v>
      </c>
      <c r="D87" s="39" t="s">
        <v>143</v>
      </c>
      <c r="E87" s="60" t="s">
        <v>18</v>
      </c>
      <c r="F87" s="8">
        <v>26</v>
      </c>
      <c r="G87" s="6"/>
      <c r="H87" s="23">
        <f t="shared" si="5"/>
        <v>0</v>
      </c>
    </row>
    <row r="88" spans="2:8" ht="25.5">
      <c r="B88" s="35">
        <f t="shared" si="6"/>
        <v>59</v>
      </c>
      <c r="C88" s="38" t="s">
        <v>129</v>
      </c>
      <c r="D88" s="39" t="s">
        <v>142</v>
      </c>
      <c r="E88" s="60" t="s">
        <v>15</v>
      </c>
      <c r="F88" s="8">
        <v>4</v>
      </c>
      <c r="G88" s="6"/>
      <c r="H88" s="23">
        <f t="shared" si="5"/>
        <v>0</v>
      </c>
    </row>
    <row r="89" spans="2:8" ht="25.5">
      <c r="B89" s="35">
        <f t="shared" si="6"/>
        <v>60</v>
      </c>
      <c r="C89" s="38" t="s">
        <v>130</v>
      </c>
      <c r="D89" s="39" t="s">
        <v>141</v>
      </c>
      <c r="E89" s="60" t="s">
        <v>15</v>
      </c>
      <c r="F89" s="8">
        <v>2</v>
      </c>
      <c r="G89" s="6"/>
      <c r="H89" s="23">
        <f t="shared" si="5"/>
        <v>0</v>
      </c>
    </row>
    <row r="90" spans="2:8" ht="25.5">
      <c r="B90" s="35">
        <f t="shared" si="6"/>
        <v>61</v>
      </c>
      <c r="C90" s="38" t="s">
        <v>131</v>
      </c>
      <c r="D90" s="39" t="s">
        <v>140</v>
      </c>
      <c r="E90" s="60" t="s">
        <v>149</v>
      </c>
      <c r="F90" s="8">
        <v>1</v>
      </c>
      <c r="G90" s="6"/>
      <c r="H90" s="23">
        <f t="shared" si="5"/>
        <v>0</v>
      </c>
    </row>
    <row r="91" spans="2:8" ht="38.25">
      <c r="B91" s="35">
        <f t="shared" si="6"/>
        <v>62</v>
      </c>
      <c r="C91" s="38" t="s">
        <v>132</v>
      </c>
      <c r="D91" s="39" t="s">
        <v>139</v>
      </c>
      <c r="E91" s="60" t="s">
        <v>149</v>
      </c>
      <c r="F91" s="8">
        <v>1</v>
      </c>
      <c r="G91" s="6"/>
      <c r="H91" s="23">
        <f t="shared" si="5"/>
        <v>0</v>
      </c>
    </row>
    <row r="92" spans="2:8" ht="25.5">
      <c r="B92" s="35">
        <f>B91+1</f>
        <v>63</v>
      </c>
      <c r="C92" s="38" t="s">
        <v>133</v>
      </c>
      <c r="D92" s="39" t="s">
        <v>138</v>
      </c>
      <c r="E92" s="60" t="s">
        <v>15</v>
      </c>
      <c r="F92" s="8">
        <v>2</v>
      </c>
      <c r="G92" s="6"/>
      <c r="H92" s="23">
        <f t="shared" si="5"/>
        <v>0</v>
      </c>
    </row>
    <row r="93" spans="2:8" ht="38.25">
      <c r="B93" s="35">
        <f>B92+1</f>
        <v>64</v>
      </c>
      <c r="C93" s="38" t="s">
        <v>29</v>
      </c>
      <c r="D93" s="39" t="s">
        <v>30</v>
      </c>
      <c r="E93" s="60" t="s">
        <v>17</v>
      </c>
      <c r="F93" s="33">
        <v>15.2</v>
      </c>
      <c r="G93" s="6"/>
      <c r="H93" s="23">
        <f t="shared" si="5"/>
        <v>0</v>
      </c>
    </row>
    <row r="94" spans="2:8" ht="12.75">
      <c r="B94" s="35">
        <f t="shared" si="6"/>
        <v>65</v>
      </c>
      <c r="C94" s="38" t="s">
        <v>134</v>
      </c>
      <c r="D94" s="39" t="s">
        <v>137</v>
      </c>
      <c r="E94" s="60" t="s">
        <v>18</v>
      </c>
      <c r="F94" s="33">
        <v>8.8</v>
      </c>
      <c r="G94" s="6"/>
      <c r="H94" s="23">
        <f t="shared" si="5"/>
        <v>0</v>
      </c>
    </row>
    <row r="95" spans="2:8" ht="12.75">
      <c r="B95" s="35">
        <f t="shared" si="6"/>
        <v>66</v>
      </c>
      <c r="C95" s="38" t="s">
        <v>135</v>
      </c>
      <c r="D95" s="39" t="s">
        <v>136</v>
      </c>
      <c r="E95" s="60" t="s">
        <v>18</v>
      </c>
      <c r="F95" s="8">
        <v>26</v>
      </c>
      <c r="G95" s="6"/>
      <c r="H95" s="23">
        <f t="shared" si="5"/>
        <v>0</v>
      </c>
    </row>
    <row r="96" spans="2:8" ht="13.5" thickBot="1">
      <c r="B96" s="57"/>
      <c r="C96" s="58" t="s">
        <v>38</v>
      </c>
      <c r="D96" s="59" t="s">
        <v>107</v>
      </c>
      <c r="E96" s="65"/>
      <c r="F96" s="66"/>
      <c r="G96" s="67"/>
      <c r="H96" s="68">
        <f>SUM(H76:H95)</f>
        <v>0</v>
      </c>
    </row>
    <row r="97" spans="2:8" ht="31.5" customHeight="1">
      <c r="B97" s="78" t="s">
        <v>20</v>
      </c>
      <c r="C97" s="78"/>
      <c r="D97" s="78"/>
      <c r="E97" s="78"/>
      <c r="F97" s="78"/>
      <c r="G97" s="78"/>
      <c r="H97" s="37">
        <f>H14+H28+H31+H36+H39+H46+H55+H62+H69+H74+H96</f>
        <v>0</v>
      </c>
    </row>
    <row r="98" spans="2:8" ht="31.5" customHeight="1">
      <c r="B98" s="78" t="s">
        <v>23</v>
      </c>
      <c r="C98" s="78"/>
      <c r="D98" s="78"/>
      <c r="E98" s="78"/>
      <c r="F98" s="78"/>
      <c r="G98" s="78"/>
      <c r="H98" s="37">
        <f>H97*0.23</f>
        <v>0</v>
      </c>
    </row>
    <row r="99" spans="2:8" ht="31.5" customHeight="1">
      <c r="B99" s="78" t="s">
        <v>24</v>
      </c>
      <c r="C99" s="78"/>
      <c r="D99" s="78"/>
      <c r="E99" s="78"/>
      <c r="F99" s="78"/>
      <c r="G99" s="78"/>
      <c r="H99" s="37">
        <f>H97+H98</f>
        <v>0</v>
      </c>
    </row>
    <row r="100" spans="2:8" ht="15.75">
      <c r="B100" s="76"/>
      <c r="C100" s="76"/>
      <c r="D100" s="76"/>
      <c r="E100" s="76"/>
      <c r="F100" s="76"/>
      <c r="G100" s="76"/>
      <c r="H100" s="76"/>
    </row>
  </sheetData>
  <sheetProtection/>
  <mergeCells count="18">
    <mergeCell ref="B3:H3"/>
    <mergeCell ref="B4:H4"/>
    <mergeCell ref="B5:H5"/>
    <mergeCell ref="E9:H9"/>
    <mergeCell ref="E15:H15"/>
    <mergeCell ref="E29:H29"/>
    <mergeCell ref="E32:H32"/>
    <mergeCell ref="E37:H37"/>
    <mergeCell ref="E40:H40"/>
    <mergeCell ref="E47:H47"/>
    <mergeCell ref="E56:H56"/>
    <mergeCell ref="E63:H63"/>
    <mergeCell ref="B99:G99"/>
    <mergeCell ref="B100:H100"/>
    <mergeCell ref="E70:H70"/>
    <mergeCell ref="E75:H75"/>
    <mergeCell ref="B97:G97"/>
    <mergeCell ref="B98:G98"/>
  </mergeCells>
  <printOptions/>
  <pageMargins left="1.4960629921259843" right="0.7874015748031497" top="0.5905511811023623" bottom="0.5511811023622047" header="0.31496062992125984" footer="0.31496062992125984"/>
  <pageSetup horizontalDpi="300" verticalDpi="300" orientation="portrait" paperSize="9" scale="73" r:id="rId1"/>
  <headerFooter alignWithMargins="0">
    <oddHeader>&amp;C&amp;"Times New Roman,Normalny"&amp;URozbudowa DK-19 na odcinku Piotrowo – Dziadkowice w km od 135+900 do 136+650</oddHeader>
    <oddFooter>&amp;C&amp;"Dj Courageous,Standardowy"&amp;8&amp;UGRAFIT Pracownia Projektowa</oddFooter>
  </headerFooter>
  <rowBreaks count="1" manualBreakCount="1">
    <brk id="3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K31"/>
  <sheetViews>
    <sheetView view="pageBreakPreview" zoomScaleSheetLayoutView="100" zoomScalePageLayoutView="0" workbookViewId="0" topLeftCell="A1">
      <selection activeCell="D15" sqref="D15:J15"/>
    </sheetView>
  </sheetViews>
  <sheetFormatPr defaultColWidth="9.140625" defaultRowHeight="12.75"/>
  <cols>
    <col min="1" max="1" width="6.140625" style="0" customWidth="1"/>
    <col min="10" max="10" width="9.8515625" style="0" customWidth="1"/>
  </cols>
  <sheetData>
    <row r="4" spans="2:10" ht="12.75">
      <c r="B4" s="26"/>
      <c r="C4" s="27"/>
      <c r="D4" s="27"/>
      <c r="E4" s="27"/>
      <c r="F4" s="27"/>
      <c r="G4" s="27"/>
      <c r="H4" s="27"/>
      <c r="I4" s="27"/>
      <c r="J4" s="27"/>
    </row>
    <row r="5" spans="2:10" ht="18">
      <c r="B5" s="80" t="s">
        <v>0</v>
      </c>
      <c r="C5" s="80"/>
      <c r="D5" s="80"/>
      <c r="E5" s="80"/>
      <c r="F5" s="80"/>
      <c r="G5" s="80"/>
      <c r="H5" s="80"/>
      <c r="I5" s="80"/>
      <c r="J5" s="80"/>
    </row>
    <row r="6" spans="2:10" ht="12.75">
      <c r="B6" s="26"/>
      <c r="C6" s="27"/>
      <c r="D6" s="27"/>
      <c r="E6" s="27"/>
      <c r="F6" s="27"/>
      <c r="G6" s="27"/>
      <c r="H6" s="27"/>
      <c r="I6" s="27"/>
      <c r="J6" s="27"/>
    </row>
    <row r="7" spans="2:10" ht="12.75">
      <c r="B7" s="26"/>
      <c r="C7" s="27"/>
      <c r="D7" s="27"/>
      <c r="E7" s="27"/>
      <c r="F7" s="27"/>
      <c r="G7" s="27"/>
      <c r="H7" s="27"/>
      <c r="I7" s="27"/>
      <c r="J7" s="27"/>
    </row>
    <row r="8" spans="2:10" ht="12.75">
      <c r="B8" s="26"/>
      <c r="C8" s="27"/>
      <c r="D8" s="27"/>
      <c r="E8" s="27"/>
      <c r="F8" s="27"/>
      <c r="G8" s="27"/>
      <c r="H8" s="27"/>
      <c r="I8" s="27"/>
      <c r="J8" s="27"/>
    </row>
    <row r="9" spans="2:11" ht="27" customHeight="1">
      <c r="B9" s="69" t="s">
        <v>162</v>
      </c>
      <c r="C9" s="69"/>
      <c r="D9" s="81" t="s">
        <v>152</v>
      </c>
      <c r="E9" s="81"/>
      <c r="F9" s="81"/>
      <c r="G9" s="81"/>
      <c r="H9" s="81"/>
      <c r="I9" s="81"/>
      <c r="J9" s="81"/>
      <c r="K9" s="43"/>
    </row>
    <row r="10" spans="2:11" ht="12.75"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2:10" ht="12.75" customHeight="1">
      <c r="B11" s="69" t="s">
        <v>153</v>
      </c>
      <c r="C11" s="69"/>
      <c r="D11" s="79" t="s">
        <v>154</v>
      </c>
      <c r="E11" s="79"/>
      <c r="F11" s="79"/>
      <c r="G11" s="79"/>
      <c r="H11" s="79"/>
      <c r="I11" s="79"/>
      <c r="J11" s="79"/>
    </row>
    <row r="12" spans="2:10" ht="12.75">
      <c r="B12" s="28"/>
      <c r="C12" s="28"/>
      <c r="D12" s="79"/>
      <c r="E12" s="79"/>
      <c r="F12" s="79"/>
      <c r="G12" s="79"/>
      <c r="H12" s="79"/>
      <c r="I12" s="79"/>
      <c r="J12" s="79"/>
    </row>
    <row r="13" spans="2:10" ht="12.75">
      <c r="B13" s="69" t="s">
        <v>157</v>
      </c>
      <c r="C13" s="69"/>
      <c r="D13" s="79" t="s">
        <v>158</v>
      </c>
      <c r="E13" s="79"/>
      <c r="F13" s="79"/>
      <c r="G13" s="79"/>
      <c r="H13" s="79"/>
      <c r="I13" s="79"/>
      <c r="J13" s="79"/>
    </row>
    <row r="14" spans="2:10" ht="12.75">
      <c r="B14" s="69"/>
      <c r="C14" s="69"/>
      <c r="D14" s="69"/>
      <c r="E14" s="69"/>
      <c r="F14" s="69"/>
      <c r="G14" s="69"/>
      <c r="H14" s="69"/>
      <c r="I14" s="69"/>
      <c r="J14" s="69"/>
    </row>
    <row r="15" spans="2:10" ht="12.75">
      <c r="B15" s="69" t="s">
        <v>156</v>
      </c>
      <c r="C15" s="69"/>
      <c r="D15" s="69" t="s">
        <v>155</v>
      </c>
      <c r="E15" s="69"/>
      <c r="F15" s="69"/>
      <c r="G15" s="69"/>
      <c r="H15" s="69"/>
      <c r="I15" s="69"/>
      <c r="J15" s="69"/>
    </row>
    <row r="16" spans="2:10" ht="12.75">
      <c r="B16" s="30"/>
      <c r="C16" s="30"/>
      <c r="D16" s="69"/>
      <c r="E16" s="69"/>
      <c r="F16" s="69"/>
      <c r="G16" s="69"/>
      <c r="H16" s="69"/>
      <c r="I16" s="69"/>
      <c r="J16" s="69"/>
    </row>
    <row r="17" spans="2:11" ht="12.75">
      <c r="B17" s="69" t="s">
        <v>21</v>
      </c>
      <c r="C17" s="69"/>
      <c r="D17" s="83" t="s">
        <v>159</v>
      </c>
      <c r="E17" s="83"/>
      <c r="F17" s="83"/>
      <c r="G17" s="83"/>
      <c r="H17" s="83"/>
      <c r="I17" s="83"/>
      <c r="J17" s="83"/>
      <c r="K17" s="83"/>
    </row>
    <row r="18" spans="2:11" ht="12.75">
      <c r="B18" s="28"/>
      <c r="C18" s="28"/>
      <c r="D18" s="83" t="s">
        <v>160</v>
      </c>
      <c r="E18" s="83"/>
      <c r="F18" s="83"/>
      <c r="G18" s="83"/>
      <c r="H18" s="83"/>
      <c r="I18" s="83"/>
      <c r="J18" s="83"/>
      <c r="K18" s="83"/>
    </row>
    <row r="19" spans="2:11" ht="12.75">
      <c r="B19" s="28"/>
      <c r="C19" s="28"/>
      <c r="D19" s="83" t="s">
        <v>161</v>
      </c>
      <c r="E19" s="83"/>
      <c r="F19" s="83"/>
      <c r="G19" s="83"/>
      <c r="H19" s="83"/>
      <c r="I19" s="83"/>
      <c r="J19" s="83"/>
      <c r="K19" s="83"/>
    </row>
    <row r="20" spans="2:11" ht="12.75">
      <c r="B20" s="28"/>
      <c r="C20" s="28"/>
      <c r="D20" s="44"/>
      <c r="E20" s="44"/>
      <c r="F20" s="44"/>
      <c r="G20" s="44"/>
      <c r="H20" s="44"/>
      <c r="I20" s="44"/>
      <c r="J20" s="44"/>
      <c r="K20" s="44"/>
    </row>
    <row r="21" spans="2:11" ht="12.75">
      <c r="B21" s="28"/>
      <c r="C21" s="28"/>
      <c r="D21" s="44"/>
      <c r="E21" s="44"/>
      <c r="F21" s="44"/>
      <c r="G21" s="44"/>
      <c r="H21" s="44"/>
      <c r="I21" s="44"/>
      <c r="J21" s="44"/>
      <c r="K21" s="44"/>
    </row>
    <row r="22" spans="2:11" ht="12.75">
      <c r="B22" s="28"/>
      <c r="C22" s="28"/>
      <c r="D22" s="44"/>
      <c r="E22" s="44"/>
      <c r="F22" s="44"/>
      <c r="G22" s="44"/>
      <c r="H22" s="44"/>
      <c r="I22" s="44"/>
      <c r="J22" s="44"/>
      <c r="K22" s="44"/>
    </row>
    <row r="23" spans="2:10" ht="12.75">
      <c r="B23" s="26"/>
      <c r="C23" s="27"/>
      <c r="D23" s="27"/>
      <c r="E23" s="27"/>
      <c r="F23" s="27"/>
      <c r="G23" s="27"/>
      <c r="H23" s="27"/>
      <c r="I23" s="27"/>
      <c r="J23" s="27"/>
    </row>
    <row r="24" spans="2:10" ht="12.75">
      <c r="B24" s="30"/>
      <c r="C24" s="30"/>
      <c r="D24" s="27"/>
      <c r="E24" s="27"/>
      <c r="F24" s="27"/>
      <c r="G24" s="27"/>
      <c r="H24" s="27"/>
      <c r="I24" s="27"/>
      <c r="J24" s="27"/>
    </row>
    <row r="25" spans="2:10" ht="12.75">
      <c r="B25" s="26"/>
      <c r="C25" s="27"/>
      <c r="D25" s="27"/>
      <c r="E25" s="27"/>
      <c r="F25" s="27"/>
      <c r="G25" s="27"/>
      <c r="H25" s="27"/>
      <c r="I25" s="27"/>
      <c r="J25" s="27"/>
    </row>
    <row r="26" spans="2:10" ht="12.75">
      <c r="B26" s="31"/>
      <c r="C26" s="32"/>
      <c r="D26" s="32"/>
      <c r="E26" s="32"/>
      <c r="F26" s="32"/>
      <c r="G26" s="32"/>
      <c r="H26" s="32"/>
      <c r="I26" s="32"/>
      <c r="J26" s="32"/>
    </row>
    <row r="27" spans="2:10" ht="24">
      <c r="B27" s="26" t="s">
        <v>22</v>
      </c>
      <c r="C27" s="84"/>
      <c r="D27" s="84"/>
      <c r="E27" s="84"/>
      <c r="F27" s="27"/>
      <c r="G27" s="27"/>
      <c r="H27" s="27"/>
      <c r="I27" s="27"/>
      <c r="J27" s="27"/>
    </row>
    <row r="28" spans="2:10" ht="12.75">
      <c r="B28" s="26"/>
      <c r="C28" s="84"/>
      <c r="D28" s="84"/>
      <c r="E28" s="84"/>
      <c r="F28" s="27"/>
      <c r="G28" s="27"/>
      <c r="H28" s="27"/>
      <c r="I28" s="27"/>
      <c r="J28" s="27"/>
    </row>
    <row r="29" spans="2:10" ht="12.75">
      <c r="B29" s="31"/>
      <c r="C29" s="82"/>
      <c r="D29" s="82"/>
      <c r="E29" s="82"/>
      <c r="F29" s="32"/>
      <c r="G29" s="32"/>
      <c r="H29" s="32"/>
      <c r="I29" s="32"/>
      <c r="J29" s="32"/>
    </row>
    <row r="30" spans="2:10" ht="12.75">
      <c r="B30" s="26"/>
      <c r="C30" s="27"/>
      <c r="D30" s="27"/>
      <c r="E30" s="27"/>
      <c r="F30" s="27"/>
      <c r="G30" s="27"/>
      <c r="H30" s="27"/>
      <c r="I30" s="27"/>
      <c r="J30" s="27"/>
    </row>
    <row r="31" spans="2:10" ht="12.75">
      <c r="B31" s="84"/>
      <c r="C31" s="84"/>
      <c r="D31" s="84"/>
      <c r="E31" s="27"/>
      <c r="F31" s="27"/>
      <c r="G31" s="27"/>
      <c r="H31" s="27"/>
      <c r="I31" s="27"/>
      <c r="J31" s="27"/>
    </row>
  </sheetData>
  <sheetProtection/>
  <mergeCells count="20">
    <mergeCell ref="B5:J5"/>
    <mergeCell ref="B9:C9"/>
    <mergeCell ref="D9:J9"/>
    <mergeCell ref="B11:C11"/>
    <mergeCell ref="D11:J12"/>
    <mergeCell ref="B13:C13"/>
    <mergeCell ref="D13:J13"/>
    <mergeCell ref="B14:C14"/>
    <mergeCell ref="D14:J14"/>
    <mergeCell ref="B15:C15"/>
    <mergeCell ref="D15:J15"/>
    <mergeCell ref="C28:E28"/>
    <mergeCell ref="C29:E29"/>
    <mergeCell ref="B31:D31"/>
    <mergeCell ref="C27:E27"/>
    <mergeCell ref="D16:J16"/>
    <mergeCell ref="B17:C17"/>
    <mergeCell ref="D17:K17"/>
    <mergeCell ref="D18:K18"/>
    <mergeCell ref="D19:K1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1"/>
  <sheetViews>
    <sheetView zoomScalePageLayoutView="0" workbookViewId="0" topLeftCell="A1">
      <selection activeCell="K28" sqref="K28"/>
    </sheetView>
  </sheetViews>
  <sheetFormatPr defaultColWidth="9.140625" defaultRowHeight="12.75"/>
  <cols>
    <col min="13" max="13" width="15.00390625" style="0" customWidth="1"/>
  </cols>
  <sheetData>
    <row r="3" spans="1:13" ht="12.75">
      <c r="A3" s="85" t="s">
        <v>164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3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</row>
    <row r="8" spans="1:13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ht="12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</row>
    <row r="12" spans="1:13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1:13" ht="12.7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1:13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1:13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1:13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12.7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1:13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1:13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1:13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</sheetData>
  <sheetProtection/>
  <mergeCells count="1">
    <mergeCell ref="A3:M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PZDW w Białymstoku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ZD7</dc:creator>
  <cp:keywords/>
  <dc:description/>
  <cp:lastModifiedBy>HP</cp:lastModifiedBy>
  <cp:lastPrinted>2013-11-04T08:27:53Z</cp:lastPrinted>
  <dcterms:created xsi:type="dcterms:W3CDTF">2008-01-07T07:48:53Z</dcterms:created>
  <dcterms:modified xsi:type="dcterms:W3CDTF">2013-11-04T08:29:35Z</dcterms:modified>
  <cp:category/>
  <cp:version/>
  <cp:contentType/>
  <cp:contentStatus/>
</cp:coreProperties>
</file>