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7"/>
  </bookViews>
  <sheets>
    <sheet name="Nr 1" sheetId="1" r:id="rId1"/>
    <sheet name="Nr 2" sheetId="2" r:id="rId2"/>
    <sheet name="Nr 3" sheetId="3" r:id="rId3"/>
    <sheet name="Nr 4" sheetId="4" r:id="rId4"/>
    <sheet name="Nr 4a" sheetId="5" r:id="rId5"/>
    <sheet name="Nr 5" sheetId="6" r:id="rId6"/>
    <sheet name="Nr 6" sheetId="7" r:id="rId7"/>
    <sheet name="Nr 8" sheetId="8" r:id="rId8"/>
  </sheets>
  <definedNames/>
  <calcPr fullCalcOnLoad="1"/>
</workbook>
</file>

<file path=xl/sharedStrings.xml><?xml version="1.0" encoding="utf-8"?>
<sst xmlns="http://schemas.openxmlformats.org/spreadsheetml/2006/main" count="463" uniqueCount="366">
  <si>
    <t xml:space="preserve">1. Leśnictwo    </t>
  </si>
  <si>
    <t xml:space="preserve">Gospodarka leśna  </t>
  </si>
  <si>
    <t xml:space="preserve">WYDATKI NA ZADANIA WŁASNE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</si>
  <si>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</si>
  <si>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02002</t>
  </si>
  <si>
    <t xml:space="preserve">                          </t>
  </si>
  <si>
    <t>Nadzór nad gospodarką leśną</t>
  </si>
  <si>
    <t xml:space="preserve">Drogi publiczne  powiatowe </t>
  </si>
  <si>
    <t xml:space="preserve">2. Transport i łączność                                                                                                                      </t>
  </si>
  <si>
    <t>Starostwo Powiatowe</t>
  </si>
  <si>
    <t>Zadania w zakresie upowszechnienia turystyki</t>
  </si>
  <si>
    <t xml:space="preserve">3. Turystyka                                                               </t>
  </si>
  <si>
    <t>4. Gospodarka mieszkaniowa</t>
  </si>
  <si>
    <t xml:space="preserve">Gospodarka gruntami i nieruchomościami </t>
  </si>
  <si>
    <t>Pozostała działalność</t>
  </si>
  <si>
    <t xml:space="preserve">Rada Powiatu  </t>
  </si>
  <si>
    <t xml:space="preserve">5. Administracja publiczna                                                                                                                       </t>
  </si>
  <si>
    <t xml:space="preserve">6. Obsługa długu publicznego                            </t>
  </si>
  <si>
    <t>Rozliczenia z tytułu poręczeń i gwarancji</t>
  </si>
  <si>
    <t xml:space="preserve">7. Różne rozliczenia                                        </t>
  </si>
  <si>
    <t>8. Oświata i wychowanie</t>
  </si>
  <si>
    <t xml:space="preserve">Licea ogólnokształcące </t>
  </si>
  <si>
    <t>Licea profilowane</t>
  </si>
  <si>
    <t>Szkoły zawodowe</t>
  </si>
  <si>
    <t xml:space="preserve">Pozostała działalność </t>
  </si>
  <si>
    <t>9. Pomoc społeczna</t>
  </si>
  <si>
    <t>Placówki opiekuńczo wychowawcze</t>
  </si>
  <si>
    <t xml:space="preserve">Domy pomocy społecznej </t>
  </si>
  <si>
    <t xml:space="preserve">Rodziny zastępcze </t>
  </si>
  <si>
    <t xml:space="preserve">Powiatowe centra pomocy rodzinie </t>
  </si>
  <si>
    <t>Powiatowe Urzędy Pracy</t>
  </si>
  <si>
    <t xml:space="preserve">10. Pozostałe zadania w zakresie polityki społecznej                                                      </t>
  </si>
  <si>
    <t xml:space="preserve">11. Edukacyjna opieka wychowawcza </t>
  </si>
  <si>
    <t>Poradnie psychologiczno-pedagogiczne</t>
  </si>
  <si>
    <t>Internaty i bursy</t>
  </si>
  <si>
    <t>Dokształcanie i doskonalenie nauczycieli</t>
  </si>
  <si>
    <t xml:space="preserve">Pomoc materialna dla uczniów </t>
  </si>
  <si>
    <t>pozostałe stypendia</t>
  </si>
  <si>
    <t xml:space="preserve">stypendia Starosty </t>
  </si>
  <si>
    <t>Przeciwdziałanie i ograniczanie skutków patologii społecznej</t>
  </si>
  <si>
    <t>odpis na ZFŚSoc. emerytów i rencistów</t>
  </si>
  <si>
    <t>komisje egzaminacyjne</t>
  </si>
  <si>
    <t>zajęcia pozalekcyjne (kultura, sport)</t>
  </si>
  <si>
    <t xml:space="preserve">12. Kultura i ochrona dziedzictwa narodowego      </t>
  </si>
  <si>
    <t>Pozostałe zadania w zakresie kultury</t>
  </si>
  <si>
    <t xml:space="preserve">13. Kultura fizyczna i sport                               </t>
  </si>
  <si>
    <t>Zadania z zakresu kultury fizycznej i sportu</t>
  </si>
  <si>
    <t>1. Rolnictwo i łowiectwo</t>
  </si>
  <si>
    <t>WYDATKI NA ZADANIA Z ZAKRESU ADMINISTRACJI RZĄDOWEJ I INNYCH ZADAŃ ZLECONYCH USTAWAMI</t>
  </si>
  <si>
    <t>Prace geodezyjno-urządzeniowe na potrzeby rolnictwa</t>
  </si>
  <si>
    <t xml:space="preserve">2. Leśnictwo </t>
  </si>
  <si>
    <t>Gospodarka Leśna</t>
  </si>
  <si>
    <t xml:space="preserve">3. Gospodarka Mieszkaniowa </t>
  </si>
  <si>
    <t>Gospodarka Gruntami i Nieruchomościami</t>
  </si>
  <si>
    <t xml:space="preserve">4. Działalność usługowa, </t>
  </si>
  <si>
    <t>Prace geodezyjne i kartograficzne</t>
  </si>
  <si>
    <t>Opracowania geodezyjne i kartograficzne</t>
  </si>
  <si>
    <t xml:space="preserve">Nadzór budowlany </t>
  </si>
  <si>
    <t>Urzędy wojewódzkie</t>
  </si>
  <si>
    <t>671618</t>
  </si>
  <si>
    <t>Komisje poborowe</t>
  </si>
  <si>
    <t>25000</t>
  </si>
  <si>
    <t xml:space="preserve">6. Bezpieczeństwo publiczne i ochrona przeciwpożarowa                                             </t>
  </si>
  <si>
    <t>Komenda Powiatowa PSP</t>
  </si>
  <si>
    <t xml:space="preserve">7. Ochrona zdrowia  </t>
  </si>
  <si>
    <t>Składki na ubezpieczenie zdrowotne</t>
  </si>
  <si>
    <t>8. Pomoc Społeczna</t>
  </si>
  <si>
    <t>Zasiłki rodzinne, pielęgnacyjne i wychowawcze</t>
  </si>
  <si>
    <t>9. Pozostałe zadania z zakresu polityki społecznej</t>
  </si>
  <si>
    <t>Zespoły do spraw orzekania o stopniu niepełnosprawności</t>
  </si>
  <si>
    <t>WYDATKI NA ZADANIA PRZEJĘTE PRZEZ JEDNOSTKI SAMORZĄDU TERYTORIALNEGO</t>
  </si>
  <si>
    <t>1. Administracja publiczna</t>
  </si>
  <si>
    <t>Urzędy wojewódzkie (paszporty)</t>
  </si>
  <si>
    <t>WYDATKI NA REALIZACJĘ ZADAŃ WSPÓLNYCH JEDNOSTEK SAMORZĄDU TERYTORIALNEGO</t>
  </si>
  <si>
    <t xml:space="preserve">1.Kultura i ochrona dziedzictwa narodowego </t>
  </si>
  <si>
    <t>Biblioteki</t>
  </si>
  <si>
    <t xml:space="preserve">                                           Ogółem III</t>
  </si>
  <si>
    <t xml:space="preserve">                                           Ogółem IV</t>
  </si>
  <si>
    <t>Lp.</t>
  </si>
  <si>
    <t>Nazwa działu i rozdziału</t>
  </si>
  <si>
    <t>Symbol</t>
  </si>
  <si>
    <t>Dział</t>
  </si>
  <si>
    <t>Rozdział</t>
  </si>
  <si>
    <t>Wydatki</t>
  </si>
  <si>
    <t>Ogółem</t>
  </si>
  <si>
    <t>bieżące</t>
  </si>
  <si>
    <t>razem</t>
  </si>
  <si>
    <t>w tym:</t>
  </si>
  <si>
    <t>wynagrodzenia i pochodne</t>
  </si>
  <si>
    <t>dotacje</t>
  </si>
  <si>
    <t>majątkowe</t>
  </si>
  <si>
    <t>II.</t>
  </si>
  <si>
    <t>010</t>
  </si>
  <si>
    <t>01005</t>
  </si>
  <si>
    <t>020</t>
  </si>
  <si>
    <t>02001</t>
  </si>
  <si>
    <t xml:space="preserve">                                   Razem: dział  010</t>
  </si>
  <si>
    <t xml:space="preserve">                                    Razem: dział  020</t>
  </si>
  <si>
    <t>I</t>
  </si>
  <si>
    <t xml:space="preserve">                             Razem: dział 750</t>
  </si>
  <si>
    <t xml:space="preserve">                             Razem: dział 700</t>
  </si>
  <si>
    <t xml:space="preserve">                              Razem: dział 600</t>
  </si>
  <si>
    <t xml:space="preserve">                                Razem: dział 020</t>
  </si>
  <si>
    <t xml:space="preserve">                               Razem: dział 630</t>
  </si>
  <si>
    <t xml:space="preserve">                                    Razem: dział 700</t>
  </si>
  <si>
    <t xml:space="preserve">                                    Razem: dział 710</t>
  </si>
  <si>
    <t xml:space="preserve">                                   Razem: dział 750</t>
  </si>
  <si>
    <t xml:space="preserve">                                   Razem: dział 754</t>
  </si>
  <si>
    <t xml:space="preserve">                                   Razem: dział 851</t>
  </si>
  <si>
    <t xml:space="preserve">                                   Razem: dział 852</t>
  </si>
  <si>
    <t xml:space="preserve">                                   Razem: dział 853</t>
  </si>
  <si>
    <t>Załącznik Nr 1</t>
  </si>
  <si>
    <t xml:space="preserve">                                     Razem: dział 757</t>
  </si>
  <si>
    <t xml:space="preserve">                                     Razem: dział 758</t>
  </si>
  <si>
    <t xml:space="preserve">                                       Razem: dział 801</t>
  </si>
  <si>
    <t xml:space="preserve"> </t>
  </si>
  <si>
    <t xml:space="preserve">                                      Razem: dział 852</t>
  </si>
  <si>
    <t xml:space="preserve">                                      Razem: dział 853</t>
  </si>
  <si>
    <t xml:space="preserve">                                     Razem: dział 854</t>
  </si>
  <si>
    <t xml:space="preserve">                                     Razem: dział 921</t>
  </si>
  <si>
    <t xml:space="preserve">                                     Razem: dział 926</t>
  </si>
  <si>
    <t xml:space="preserve">                                                 Ogólem I</t>
  </si>
  <si>
    <t>Dział , rozdział klasyfikacji</t>
  </si>
  <si>
    <t>Planowe wykonanie 2003r.</t>
  </si>
  <si>
    <t>Plan na 2004r.</t>
  </si>
  <si>
    <t>w tym</t>
  </si>
  <si>
    <t>dochody ziwązane z realizacją zadań administracji rządowej i innych zadań zleconych ustawami</t>
  </si>
  <si>
    <t>dochody związane z realizacją zadań z zakresu administracji rządowej  wykonywane na podstawie porozumień z organami administracji rządowej</t>
  </si>
  <si>
    <t>dochody związane z realizacją porozumień między jednostkami samorządu terytorialnego</t>
  </si>
  <si>
    <t>1.</t>
  </si>
  <si>
    <t xml:space="preserve">             Razem: dział 010</t>
  </si>
  <si>
    <t>2.</t>
  </si>
  <si>
    <t xml:space="preserve">            Razem: dział 020</t>
  </si>
  <si>
    <t>3.</t>
  </si>
  <si>
    <t xml:space="preserve">              Razem:dział 600</t>
  </si>
  <si>
    <t>4.</t>
  </si>
  <si>
    <t xml:space="preserve">             Razem: dział 700</t>
  </si>
  <si>
    <t>5.</t>
  </si>
  <si>
    <t xml:space="preserve">                                            Ogółem II</t>
  </si>
  <si>
    <t>III</t>
  </si>
  <si>
    <t xml:space="preserve">                                  Razem: dział 750</t>
  </si>
  <si>
    <t>IV</t>
  </si>
  <si>
    <t xml:space="preserve">                                   Razem: dział 921</t>
  </si>
  <si>
    <t xml:space="preserve">          Ogółem wydatki (I+II+III+IV)</t>
  </si>
  <si>
    <t>6.</t>
  </si>
  <si>
    <t xml:space="preserve">            Razem: dział 710</t>
  </si>
  <si>
    <t xml:space="preserve">            Razem: dział 750</t>
  </si>
  <si>
    <t>7.</t>
  </si>
  <si>
    <t xml:space="preserve">           Razem: dział 754</t>
  </si>
  <si>
    <t>8.</t>
  </si>
  <si>
    <t xml:space="preserve">010 - Rolnictwo i łowiectwo         </t>
  </si>
  <si>
    <t>01005 - Prace geodezyjno-urządzeniowe na potrzeby rolnictwa</t>
  </si>
  <si>
    <t>01021 - Inspekcja weterynaryjna</t>
  </si>
  <si>
    <t xml:space="preserve">020 - Leśnictwo                </t>
  </si>
  <si>
    <t>02001 - Gospodarka leśna</t>
  </si>
  <si>
    <t>02002 - Nadzór nad gospodarką leśną</t>
  </si>
  <si>
    <t xml:space="preserve">600 -Transport i łączność                   </t>
  </si>
  <si>
    <t xml:space="preserve">Żródło dochodów §   </t>
  </si>
  <si>
    <t>60014 - Drogi publiczne powiatowe</t>
  </si>
  <si>
    <t>SAPARD</t>
  </si>
  <si>
    <t>PAOW</t>
  </si>
  <si>
    <t xml:space="preserve">700 - Gospodarka mieszkaniowa                    </t>
  </si>
  <si>
    <t xml:space="preserve">70005 - Gospodarka gruntami i nieruchomościami </t>
  </si>
  <si>
    <t>wynajem pomieszczeń</t>
  </si>
  <si>
    <t>gospodarka gruntami Skarbu Państwa</t>
  </si>
  <si>
    <t>2110</t>
  </si>
  <si>
    <t>0750</t>
  </si>
  <si>
    <t>2360</t>
  </si>
  <si>
    <t xml:space="preserve">710 Działalność usługowa  </t>
  </si>
  <si>
    <t>71013 - Prace geodezyjne i kartograficzne</t>
  </si>
  <si>
    <t>71014 - Opracowania geodezyjne i kartograficzne</t>
  </si>
  <si>
    <t>71015 - Nadzór budowlany</t>
  </si>
  <si>
    <t>6410</t>
  </si>
  <si>
    <t xml:space="preserve">750 - Administracja publiczna                           </t>
  </si>
  <si>
    <t>75011 - Urzędy wojewódzkie</t>
  </si>
  <si>
    <t>2120</t>
  </si>
  <si>
    <t>75045 - Komisje poborowe</t>
  </si>
  <si>
    <t xml:space="preserve">754 - Bezpieczeństwo publiczne i ochrona przeciwpożarowa                </t>
  </si>
  <si>
    <t>75020 - Starostwa powiatowe</t>
  </si>
  <si>
    <t>0420</t>
  </si>
  <si>
    <t>0920</t>
  </si>
  <si>
    <t>75411 - Komendy powiatowe PSP</t>
  </si>
  <si>
    <t xml:space="preserve">756 - Przychody od osób  prawnych i fizycznych        </t>
  </si>
  <si>
    <t>75622 - Udzały powiatów w podatkach st. dochód budżetu państwa</t>
  </si>
  <si>
    <t>0010</t>
  </si>
  <si>
    <t>0020</t>
  </si>
  <si>
    <t xml:space="preserve">            Razem: dział 756</t>
  </si>
  <si>
    <t>9.</t>
  </si>
  <si>
    <t>758 - Różne rozliczenia</t>
  </si>
  <si>
    <t>75801 - Część oświatowa subwencji ogólnej</t>
  </si>
  <si>
    <t>75803 - Część wyrównawcza subwencji ogólnej</t>
  </si>
  <si>
    <t>75832 - Część równoważąca subwencji ogólnej</t>
  </si>
  <si>
    <t>75806 - Część drogowa subwencji ogólnej</t>
  </si>
  <si>
    <t>851 - Ochrona zdrowia</t>
  </si>
  <si>
    <t xml:space="preserve">           Razem: dział 758</t>
  </si>
  <si>
    <t>85111 - Szpitale ogólne</t>
  </si>
  <si>
    <t>85156 - Składki na ubezp.zdrowotne oraz świadczenia dla osób nieobjętych obowiązkiem ubezpieczenia zdrowotnego</t>
  </si>
  <si>
    <t xml:space="preserve">           Razem: dział 851</t>
  </si>
  <si>
    <t>852 - Pomoc społeczna</t>
  </si>
  <si>
    <t>85201 - Placówki opiekuńczo-wychowawcze</t>
  </si>
  <si>
    <t>85202 - Domy pomocy społecznej</t>
  </si>
  <si>
    <t>85216 - Zasiłki rodzinne, pielęgnacyjne i wychowawcze</t>
  </si>
  <si>
    <t xml:space="preserve">            Razem: dział 852</t>
  </si>
  <si>
    <t>853 - Pozostałe zadania w zakresie polityki społecznej</t>
  </si>
  <si>
    <t xml:space="preserve">85304 - Rodziny zastępcze </t>
  </si>
  <si>
    <t>85318 - Powiatowe centra pomocy rodzinie</t>
  </si>
  <si>
    <t xml:space="preserve">85321 - Zespoły do spraw orzekania o stopniu niepełnosprawności </t>
  </si>
  <si>
    <t>85324 - PFRON z tyt.obsługi</t>
  </si>
  <si>
    <t>85333 - Powiatowe Urzędy Pracy</t>
  </si>
  <si>
    <t xml:space="preserve">            Razem: dział 853</t>
  </si>
  <si>
    <t xml:space="preserve">                      OGÓŁEM DOCHODY</t>
  </si>
  <si>
    <t>Załącznik Nr 2</t>
  </si>
  <si>
    <t>Dochody budżetu</t>
  </si>
  <si>
    <t>Rady Powiatu Włoszczowskiego</t>
  </si>
  <si>
    <t>Inne formy kształcenia (ZDZ,COW)</t>
  </si>
  <si>
    <t>poręczenia</t>
  </si>
  <si>
    <t>ZSP nr 1</t>
  </si>
  <si>
    <t>ZSP nr 2</t>
  </si>
  <si>
    <t>ZSP nr 3</t>
  </si>
  <si>
    <t>Wydatki budżetu</t>
  </si>
  <si>
    <t>6292</t>
  </si>
  <si>
    <t>6433</t>
  </si>
  <si>
    <t>0 830</t>
  </si>
  <si>
    <t>0960</t>
  </si>
  <si>
    <t xml:space="preserve">801 - Oświata i wychowanie              </t>
  </si>
  <si>
    <t xml:space="preserve">           Razem: dział 801</t>
  </si>
  <si>
    <t>80130 - Szkoły zawodowe</t>
  </si>
  <si>
    <t>0470</t>
  </si>
  <si>
    <t>Rezerwy ogólne i celowe                                  - ogólna  - 139 000,-                                         - cel.oświatowa -172 383,-</t>
  </si>
  <si>
    <t>Przewodniczącego Rady</t>
  </si>
  <si>
    <t xml:space="preserve">         podpis </t>
  </si>
  <si>
    <t>....................................</t>
  </si>
  <si>
    <t>do uchwały Nr XVI/95/04</t>
  </si>
  <si>
    <t>z dnia 12 marca 2004 r.</t>
  </si>
  <si>
    <t>Załącznik Nr 3</t>
  </si>
  <si>
    <t xml:space="preserve">PRZYCHODY I ROZCHODY </t>
  </si>
  <si>
    <t>BUDŻETU</t>
  </si>
  <si>
    <t>Przychody</t>
  </si>
  <si>
    <t>Kwota</t>
  </si>
  <si>
    <t>Przychody z zaciągniętych pożyczek i kredytów na rynku krajowym       (§ 952)</t>
  </si>
  <si>
    <t>Razem przychody</t>
  </si>
  <si>
    <t>podpis</t>
  </si>
  <si>
    <t>Załącznik Nr 4</t>
  </si>
  <si>
    <t>Wydatki inwestycyjne na okres roku budżetowego</t>
  </si>
  <si>
    <t>w zł</t>
  </si>
  <si>
    <t>Zadanie inwestycyjne</t>
  </si>
  <si>
    <t>Jednostka organizacyjna realizująca program lub koordynująca jego wykonanie</t>
  </si>
  <si>
    <t>Łączne nakłady finansowe   (w roku budżetowym)</t>
  </si>
  <si>
    <t>Źródła finasnowania wydatków:</t>
  </si>
  <si>
    <t>dochody własne</t>
  </si>
  <si>
    <t>kredyty i pożyczki</t>
  </si>
  <si>
    <t>środki z innych źródeł</t>
  </si>
  <si>
    <t>Modermizacja budynku mieszkalnego DPS</t>
  </si>
  <si>
    <t>Dom Pomocy Społecznej we Włoszczowie</t>
  </si>
  <si>
    <t>Zakup zestawu komputerowego</t>
  </si>
  <si>
    <t>Poradnia Psychologiczno-pedagogiczna we Włoszczowie</t>
  </si>
  <si>
    <t>Modernizacja budynku satrażnicy KP PSP</t>
  </si>
  <si>
    <t>Komenda Powiatowa Państwowej Straży Pożarnej</t>
  </si>
  <si>
    <t xml:space="preserve">Razem dział </t>
  </si>
  <si>
    <t>Załącznik Nr 4a</t>
  </si>
  <si>
    <t>Wydatki na wieloletnie programy inwestycyjne</t>
  </si>
  <si>
    <t>Program inwestycyjny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</si>
  <si>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</si>
  <si>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</si>
  <si>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</si>
  <si>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</si>
  <si>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2005</t>
  </si>
  <si>
    <t>Wysokość wydatków w roku 2006</t>
  </si>
  <si>
    <t>Rok rozpoczęcia</t>
  </si>
  <si>
    <t>Rok zakończenia</t>
  </si>
  <si>
    <t>środki z innych źródeł SAPARD PAOW</t>
  </si>
  <si>
    <t xml:space="preserve">Odnowy dróg powiatowych </t>
  </si>
  <si>
    <t>1.1</t>
  </si>
  <si>
    <t xml:space="preserve">Przebudowa drogi powiatowej Nr 08445 i Nr 15388 Rogienice-Bebelno-Radków na odcinku w miejscowości Bebelno o dł. 1 485m </t>
  </si>
  <si>
    <t>Starosto Powiatowe</t>
  </si>
  <si>
    <t>1.2</t>
  </si>
  <si>
    <t>Przebudowa drogi powiatowej Nr 15402   Belina -Ostrów-Niwiska Na odcinku w miejscowości Ostrów o dł. 620m</t>
  </si>
  <si>
    <t>1.3</t>
  </si>
  <si>
    <t>Przebudowa drogi powiatowej Nr 08419 Rudniki-Żelisławice na odcinku w miejscowości Żelisławice o dł. 3 640 m.</t>
  </si>
  <si>
    <t>1.4</t>
  </si>
  <si>
    <t>Przebudowa dróg we Włoszczowie                        ul. Wschodnia - 915 mb   ul. Kusocińskiego - 585 mb ul. Wiśniowa - 430 mb razem długości 1930 mb</t>
  </si>
  <si>
    <t>1.5</t>
  </si>
  <si>
    <t>Przebudowa drogi powiatowej Nr 0227T Rogienice-Dąbie o długości 4230 mb Przebudowa drogi powiatowej Nr 0226T Dąbie-Kossów o długości 180 mb                               razem długości 4410 mb</t>
  </si>
  <si>
    <t>1.6</t>
  </si>
  <si>
    <t>Przebudowa drogi powiatowej Nr 0229T Bebelno-Wyręb-Wola Wiśniowa o dł. 4420 mb</t>
  </si>
  <si>
    <t xml:space="preserve">Starostwo Powiatowe </t>
  </si>
  <si>
    <t>1.7</t>
  </si>
  <si>
    <t xml:space="preserve">Przebudowa drogi powiatowej Nr 0244T Czarnca-Wymysłów o dł. 1150 mb </t>
  </si>
  <si>
    <t>1.8</t>
  </si>
  <si>
    <t>Przebudowa drogi powiatowej Nr 0401T Oleszno-Chotów       długości 3850 mb</t>
  </si>
  <si>
    <t>1.9</t>
  </si>
  <si>
    <t>Przebudowa drogi powiatowej Nr 0262T Krasocin-Niwiska  długości 3110 mb</t>
  </si>
  <si>
    <t>1.10</t>
  </si>
  <si>
    <t>Przebudowa drogi powiatowej Nr 0262I Czostków-Ludynia długości 2000 mb</t>
  </si>
  <si>
    <t>1.11</t>
  </si>
  <si>
    <t>Przebudowa drogi powiatowej Nr 0264T Występy-Bukowa długości 1440 mb                   i Nr 0264T Niwiska-Gruszczyn dł. 1490 mb razem 2930 mb</t>
  </si>
  <si>
    <t>1.12</t>
  </si>
  <si>
    <t>Przebudowa drogi powiatowej Nr 0245T Komparzów-Kluczewsko długości 3660 mb</t>
  </si>
  <si>
    <t>1.13</t>
  </si>
  <si>
    <t>Przebudowa drogi powiatowej Nr 0254T Piaski-Młynek         długości 1170 mb</t>
  </si>
  <si>
    <t>1.14</t>
  </si>
  <si>
    <t>Przebudowa drogi powiatowej Nr 0241T Chlewice-Jadwigów długości 2150 mb</t>
  </si>
  <si>
    <t>1.15</t>
  </si>
  <si>
    <t>Przebudowa drogi powiatowej Nr 0236T Mękarzów do drogi              Nr 0237T długości 1250 mb</t>
  </si>
  <si>
    <t>1.16</t>
  </si>
  <si>
    <t>Przebudowa drogi powiatowej Nr 0243T Dzierzgów-Bieganów długości 4610 mb</t>
  </si>
  <si>
    <t>1.17</t>
  </si>
  <si>
    <t>Przebudowa drogi powiatowej Nr 0233T przez Czaryż długości 760 mb</t>
  </si>
  <si>
    <t>1.18</t>
  </si>
  <si>
    <t xml:space="preserve">Przebudowa dróg powiatowych Nr 0242T Czaryż-Wola Czaryska długości 1410 mb Nr 0243T Wola Czaryska-Bieganów długości 420 mb               razem długość 1830 mb                      </t>
  </si>
  <si>
    <t>Budowa sali gimnastycznej                      przy ZSzP Nr 2</t>
  </si>
  <si>
    <t>Ogółem:</t>
  </si>
  <si>
    <t xml:space="preserve">       Załącznik Nr 5</t>
  </si>
  <si>
    <t xml:space="preserve">       do uchwały Nr XVI/95/04</t>
  </si>
  <si>
    <t xml:space="preserve">       Rady Powiatu Włoszczowskiego</t>
  </si>
  <si>
    <t xml:space="preserve">       z dnia 12 marca 2004 r.</t>
  </si>
  <si>
    <t>Plan przychodów i wydatków gospodarstw pomocniczych</t>
  </si>
  <si>
    <t>Nazwa zakładu budżetowego</t>
  </si>
  <si>
    <t>Dział rozdział</t>
  </si>
  <si>
    <t>Stan środków obrotowych na 1.01.2004 r.</t>
  </si>
  <si>
    <t>stan środków obrotowych na 31.12.2004 r.</t>
  </si>
  <si>
    <t>dotacje z budżetu</t>
  </si>
  <si>
    <t>wydatki na wynagrodzenia i składniki naliczane od wynagrodzeń</t>
  </si>
  <si>
    <t>wpłata do budżetu</t>
  </si>
  <si>
    <t xml:space="preserve">Gospodarstwo Pomocnicze przy </t>
  </si>
  <si>
    <t xml:space="preserve">Zespole Szkół </t>
  </si>
  <si>
    <t>Ponadgimnazjalnych Nr 2</t>
  </si>
  <si>
    <t>Razem:</t>
  </si>
  <si>
    <t>Załącznik Nr 6</t>
  </si>
  <si>
    <t>Plan przychodów i wydatków środków specjalnych</t>
  </si>
  <si>
    <t>Nazwa środka</t>
  </si>
  <si>
    <t>Stan na początek roku</t>
  </si>
  <si>
    <t>Kwota przychodów</t>
  </si>
  <si>
    <t>Kwota wydatków</t>
  </si>
  <si>
    <t>Stan na koniec roku</t>
  </si>
  <si>
    <t>600</t>
  </si>
  <si>
    <t>Transport</t>
  </si>
  <si>
    <t xml:space="preserve">Drogi publiczne powiatowe </t>
  </si>
  <si>
    <t xml:space="preserve">Oświata i wychowanie </t>
  </si>
  <si>
    <t>Pozostała działalność                                           (Zespół Szkół Ponadgimnazjalnych Nr 3)</t>
  </si>
  <si>
    <t xml:space="preserve">Pomoc społeczna </t>
  </si>
  <si>
    <t>Placówki opiekuńczo-wychowawcze</t>
  </si>
  <si>
    <t>Domy pomocy społecznej (sklepik przy DPS)</t>
  </si>
  <si>
    <t>Edukacyjna opieka wychowawcza</t>
  </si>
  <si>
    <t>przy Zespole Szkół Ponadgimn.Nr 2</t>
  </si>
  <si>
    <t>przy Zespole Szkół Ponadgimn.Nr 3</t>
  </si>
  <si>
    <t>OGÓŁEM</t>
  </si>
  <si>
    <t xml:space="preserve">       Załącznik Nr 8</t>
  </si>
  <si>
    <t xml:space="preserve">       z dnia 12 marca 2004 r. </t>
  </si>
  <si>
    <t>Wykaz dotacji udzielanych z budżetu w 2004 roku</t>
  </si>
  <si>
    <t>Podmiot otrzymujący</t>
  </si>
  <si>
    <t>Kwota dotacji</t>
  </si>
  <si>
    <t>Przeznaczenie dotacji (cel publiczny)</t>
  </si>
  <si>
    <t>801         80144</t>
  </si>
  <si>
    <t>Zakład doskonalenia Zawodowego w Kielcach</t>
  </si>
  <si>
    <t>Dofinansowanie do prowadzenia szkół niepublicznych</t>
  </si>
  <si>
    <t>801        80144</t>
  </si>
  <si>
    <t>Centrum Oświatowo Wychowawcze "EDUKACJA" w Kielcach</t>
  </si>
  <si>
    <t>852       85295</t>
  </si>
  <si>
    <t>Towarzystwo Pomocy im. Św Brata  Alberta we Włoszczowie</t>
  </si>
  <si>
    <t>Dofinansowanie do prowadzenia stołówki dla osób najuboższych</t>
  </si>
  <si>
    <t>921         92116</t>
  </si>
  <si>
    <t>Urząd Gminy we Włoszczowie</t>
  </si>
  <si>
    <t>Prowadzenie biblioteki</t>
  </si>
  <si>
    <t xml:space="preserve">                       Razem</t>
  </si>
  <si>
    <t>Podpis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</si>
</sst>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0.E+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  <numFmt numFmtId="172" formatCode="0.0000"/>
  </numFmts>
  <fonts count="1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vertAlign val="superscript"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2" xfId="0" applyBorder="1" applyAlignment="1">
      <alignment horizontal="left" vertical="top"/>
    </xf>
    <xf numFmtId="49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15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righ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center" vertical="top"/>
    </xf>
    <xf numFmtId="49" fontId="0" fillId="0" borderId="6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0" fillId="0" borderId="4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0" fillId="0" borderId="6" xfId="0" applyNumberFormat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0" fillId="0" borderId="4" xfId="0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0" fillId="0" borderId="6" xfId="0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 horizontal="right" vertical="top" wrapText="1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49" fontId="0" fillId="0" borderId="5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horizontal="center" vertical="top"/>
    </xf>
    <xf numFmtId="49" fontId="0" fillId="0" borderId="6" xfId="0" applyNumberFormat="1" applyFont="1" applyBorder="1" applyAlignment="1">
      <alignment vertical="top" wrapText="1"/>
    </xf>
    <xf numFmtId="0" fontId="0" fillId="0" borderId="6" xfId="0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49" fontId="0" fillId="0" borderId="5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right" vertical="top"/>
    </xf>
    <xf numFmtId="49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horizontal="right" vertical="top"/>
    </xf>
    <xf numFmtId="49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right" vertical="top"/>
    </xf>
    <xf numFmtId="3" fontId="0" fillId="0" borderId="5" xfId="0" applyNumberFormat="1" applyBorder="1" applyAlignment="1">
      <alignment vertical="top"/>
    </xf>
    <xf numFmtId="49" fontId="0" fillId="0" borderId="5" xfId="0" applyNumberForma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49" fontId="0" fillId="0" borderId="5" xfId="0" applyNumberFormat="1" applyBorder="1" applyAlignment="1">
      <alignment horizontal="right" vertical="top"/>
    </xf>
    <xf numFmtId="3" fontId="0" fillId="0" borderId="0" xfId="0" applyNumberForma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3" fontId="0" fillId="0" borderId="7" xfId="0" applyNumberForma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49" fontId="10" fillId="0" borderId="4" xfId="0" applyNumberFormat="1" applyFont="1" applyBorder="1" applyAlignment="1" quotePrefix="1">
      <alignment horizontal="right"/>
    </xf>
    <xf numFmtId="0" fontId="8" fillId="0" borderId="7" xfId="0" applyFont="1" applyBorder="1" applyAlignment="1">
      <alignment horizontal="right" vertical="top"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3" fontId="12" fillId="0" borderId="4" xfId="0" applyNumberFormat="1" applyFont="1" applyBorder="1" applyAlignment="1">
      <alignment horizontal="center" wrapText="1"/>
    </xf>
    <xf numFmtId="0" fontId="12" fillId="0" borderId="3" xfId="0" applyFont="1" applyBorder="1" applyAlignment="1">
      <alignment/>
    </xf>
    <xf numFmtId="3" fontId="12" fillId="0" borderId="6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1" fontId="15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0" fontId="8" fillId="0" borderId="11" xfId="0" applyFont="1" applyBorder="1" applyAlignment="1">
      <alignment horizontal="justify"/>
    </xf>
    <xf numFmtId="41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vertical="top"/>
    </xf>
    <xf numFmtId="3" fontId="8" fillId="0" borderId="8" xfId="0" applyNumberFormat="1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3" fontId="8" fillId="0" borderId="5" xfId="0" applyNumberFormat="1" applyFont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vertical="top"/>
    </xf>
    <xf numFmtId="3" fontId="11" fillId="0" borderId="8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60"/>
  <sheetViews>
    <sheetView workbookViewId="0" topLeftCell="E1">
      <selection activeCell="F9" sqref="F9"/>
    </sheetView>
  </sheetViews>
  <sheetFormatPr defaultColWidth="9.00390625" defaultRowHeight="12.75"/>
  <cols>
    <col min="1" max="1" width="4.25390625" style="5" customWidth="1"/>
    <col min="2" max="2" width="41.625" style="5" customWidth="1"/>
    <col min="3" max="3" width="9.125" style="5" customWidth="1"/>
    <col min="4" max="4" width="11.125" style="5" customWidth="1"/>
    <col min="5" max="5" width="11.125" style="5" bestFit="1" customWidth="1"/>
    <col min="6" max="6" width="18.125" style="5" customWidth="1"/>
    <col min="7" max="8" width="15.25390625" style="5" customWidth="1"/>
    <col min="9" max="16384" width="9.125" style="5" customWidth="1"/>
  </cols>
  <sheetData>
    <row r="1" spans="7:10" s="29" customFormat="1" ht="12.75">
      <c r="G1" s="226" t="s">
        <v>111</v>
      </c>
      <c r="H1" s="226"/>
      <c r="I1" s="226"/>
      <c r="J1" s="226"/>
    </row>
    <row r="2" spans="7:10" s="29" customFormat="1" ht="12.75">
      <c r="G2" s="226" t="s">
        <v>232</v>
      </c>
      <c r="H2" s="226"/>
      <c r="I2" s="226"/>
      <c r="J2" s="226"/>
    </row>
    <row r="3" spans="7:10" s="29" customFormat="1" ht="12.75">
      <c r="G3" s="226" t="s">
        <v>213</v>
      </c>
      <c r="H3" s="226"/>
      <c r="I3" s="226"/>
      <c r="J3" s="226"/>
    </row>
    <row r="4" spans="2:10" s="29" customFormat="1" ht="12.75">
      <c r="B4" s="29" t="s">
        <v>212</v>
      </c>
      <c r="G4" s="226" t="s">
        <v>233</v>
      </c>
      <c r="H4" s="226"/>
      <c r="I4" s="226"/>
      <c r="J4" s="226"/>
    </row>
    <row r="5" s="29" customFormat="1" ht="12.75"/>
    <row r="6" s="29" customFormat="1" ht="12.75"/>
    <row r="7" spans="1:62" s="62" customFormat="1" ht="12.75">
      <c r="A7" s="259" t="s">
        <v>78</v>
      </c>
      <c r="B7" s="225" t="s">
        <v>122</v>
      </c>
      <c r="C7" s="225" t="s">
        <v>157</v>
      </c>
      <c r="D7" s="225" t="s">
        <v>123</v>
      </c>
      <c r="E7" s="225" t="s">
        <v>124</v>
      </c>
      <c r="F7" s="259" t="s">
        <v>125</v>
      </c>
      <c r="G7" s="259"/>
      <c r="H7" s="259"/>
      <c r="I7" s="122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2" ht="133.5" customHeight="1">
      <c r="A8" s="259"/>
      <c r="B8" s="225"/>
      <c r="C8" s="225"/>
      <c r="D8" s="225"/>
      <c r="E8" s="225"/>
      <c r="F8" s="104" t="s">
        <v>126</v>
      </c>
      <c r="G8" s="104" t="s">
        <v>127</v>
      </c>
      <c r="H8" s="104" t="s">
        <v>128</v>
      </c>
      <c r="I8" s="12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2" s="2" customFormat="1" ht="12.75">
      <c r="A9" s="2" t="s">
        <v>129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123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</row>
    <row r="10" spans="1:62" s="59" customFormat="1" ht="15" customHeight="1">
      <c r="A10" s="59" t="s">
        <v>129</v>
      </c>
      <c r="B10" s="57" t="s">
        <v>150</v>
      </c>
      <c r="E10" s="58"/>
      <c r="F10" s="58"/>
      <c r="I10" s="124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2:62" s="64" customFormat="1" ht="26.25" customHeight="1">
      <c r="B11" s="99" t="s">
        <v>151</v>
      </c>
      <c r="C11" s="102">
        <v>2110</v>
      </c>
      <c r="D11" s="92">
        <v>55914</v>
      </c>
      <c r="E11" s="92">
        <v>65000</v>
      </c>
      <c r="F11" s="92">
        <v>65000</v>
      </c>
      <c r="G11" s="92"/>
      <c r="H11" s="92"/>
      <c r="I11" s="11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2:62" s="62" customFormat="1" ht="13.5" customHeight="1">
      <c r="B12" s="60" t="s">
        <v>152</v>
      </c>
      <c r="C12" s="91">
        <v>2110</v>
      </c>
      <c r="D12" s="61">
        <v>87952</v>
      </c>
      <c r="E12" s="61"/>
      <c r="F12" s="61"/>
      <c r="G12" s="61"/>
      <c r="H12" s="61"/>
      <c r="I12" s="11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2:62" s="7" customFormat="1" ht="12.75">
      <c r="B13" s="7" t="s">
        <v>130</v>
      </c>
      <c r="C13" s="96"/>
      <c r="D13" s="10">
        <f>SUM(D11:D12)</f>
        <v>143866</v>
      </c>
      <c r="E13" s="10">
        <f>SUM(E11:E12)</f>
        <v>65000</v>
      </c>
      <c r="F13" s="10">
        <f>SUM(F11:F12)</f>
        <v>65000</v>
      </c>
      <c r="G13" s="10"/>
      <c r="H13" s="10"/>
      <c r="I13" s="118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</row>
    <row r="14" spans="1:62" s="59" customFormat="1" ht="12.75">
      <c r="A14" s="59" t="s">
        <v>131</v>
      </c>
      <c r="B14" s="57" t="s">
        <v>153</v>
      </c>
      <c r="C14" s="39"/>
      <c r="D14" s="58"/>
      <c r="E14" s="98"/>
      <c r="F14" s="98"/>
      <c r="G14" s="58"/>
      <c r="H14" s="58"/>
      <c r="I14" s="11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2:62" s="64" customFormat="1" ht="12.75">
      <c r="B15" s="99" t="s">
        <v>154</v>
      </c>
      <c r="C15" s="43">
        <v>2110</v>
      </c>
      <c r="D15" s="92"/>
      <c r="E15" s="100">
        <v>13000</v>
      </c>
      <c r="F15" s="100">
        <v>13000</v>
      </c>
      <c r="G15" s="92"/>
      <c r="H15" s="92"/>
      <c r="I15" s="11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</row>
    <row r="16" spans="2:62" s="64" customFormat="1" ht="12.75">
      <c r="B16" s="99"/>
      <c r="C16" s="43">
        <v>2460</v>
      </c>
      <c r="D16" s="92"/>
      <c r="E16" s="100">
        <v>170900</v>
      </c>
      <c r="F16" s="100"/>
      <c r="G16" s="92"/>
      <c r="H16" s="92"/>
      <c r="I16" s="11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2:62" s="62" customFormat="1" ht="12.75">
      <c r="B17" s="60" t="s">
        <v>155</v>
      </c>
      <c r="C17" s="48">
        <v>2130</v>
      </c>
      <c r="D17" s="61">
        <v>76000</v>
      </c>
      <c r="E17" s="101"/>
      <c r="F17" s="101"/>
      <c r="G17" s="61"/>
      <c r="H17" s="61"/>
      <c r="I17" s="11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</row>
    <row r="18" spans="2:62" s="7" customFormat="1" ht="12.75">
      <c r="B18" s="7" t="s">
        <v>132</v>
      </c>
      <c r="C18" s="96"/>
      <c r="D18" s="10">
        <f>SUM(D15:D17)</f>
        <v>76000</v>
      </c>
      <c r="E18" s="10">
        <f>SUM(E15:E17)</f>
        <v>183900</v>
      </c>
      <c r="F18" s="10">
        <f>SUM(F15:F17)</f>
        <v>13000</v>
      </c>
      <c r="G18" s="10"/>
      <c r="H18" s="10"/>
      <c r="I18" s="118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</row>
    <row r="19" spans="1:62" s="59" customFormat="1" ht="12.75">
      <c r="A19" s="59" t="s">
        <v>133</v>
      </c>
      <c r="B19" s="57" t="s">
        <v>156</v>
      </c>
      <c r="C19" s="39"/>
      <c r="D19" s="58"/>
      <c r="E19" s="98"/>
      <c r="F19" s="58"/>
      <c r="G19" s="58"/>
      <c r="H19" s="58"/>
      <c r="I19" s="117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</row>
    <row r="20" spans="2:62" s="64" customFormat="1" ht="12.75">
      <c r="B20" s="99" t="s">
        <v>158</v>
      </c>
      <c r="C20" s="43"/>
      <c r="D20" s="92">
        <f>SUM(D21:D23)</f>
        <v>563876</v>
      </c>
      <c r="E20" s="100">
        <f>SUM(E21:E23)</f>
        <v>694765</v>
      </c>
      <c r="F20" s="92"/>
      <c r="G20" s="92"/>
      <c r="H20" s="92"/>
      <c r="I20" s="11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</row>
    <row r="21" spans="2:62" s="64" customFormat="1" ht="12.75">
      <c r="B21" s="99" t="s">
        <v>159</v>
      </c>
      <c r="C21" s="43" t="s">
        <v>220</v>
      </c>
      <c r="D21" s="92">
        <v>298854</v>
      </c>
      <c r="E21" s="100">
        <v>542925</v>
      </c>
      <c r="F21" s="92"/>
      <c r="G21" s="92"/>
      <c r="H21" s="92"/>
      <c r="I21" s="11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2:62" s="64" customFormat="1" ht="12.75" hidden="1">
      <c r="B22" s="99"/>
      <c r="C22" s="43"/>
      <c r="D22" s="92"/>
      <c r="E22" s="100"/>
      <c r="F22" s="92"/>
      <c r="G22" s="92"/>
      <c r="H22" s="92"/>
      <c r="I22" s="11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2:62" s="64" customFormat="1" ht="12.75">
      <c r="B23" s="99" t="s">
        <v>160</v>
      </c>
      <c r="C23" s="43" t="s">
        <v>221</v>
      </c>
      <c r="D23" s="92">
        <v>265022</v>
      </c>
      <c r="E23" s="100">
        <v>151840</v>
      </c>
      <c r="F23" s="92"/>
      <c r="G23" s="92"/>
      <c r="H23" s="92"/>
      <c r="I23" s="11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s="62" customFormat="1" ht="12.75">
      <c r="A24" s="64"/>
      <c r="B24" s="99"/>
      <c r="C24" s="43">
        <v>2310</v>
      </c>
      <c r="D24" s="92">
        <v>58993</v>
      </c>
      <c r="E24" s="100"/>
      <c r="F24" s="92"/>
      <c r="G24" s="92"/>
      <c r="H24" s="92"/>
      <c r="I24" s="11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</row>
    <row r="25" spans="1:62" s="62" customFormat="1" ht="12.75">
      <c r="A25" s="64"/>
      <c r="B25" s="99"/>
      <c r="C25" s="43"/>
      <c r="D25" s="92"/>
      <c r="E25" s="100"/>
      <c r="F25" s="92"/>
      <c r="G25" s="92"/>
      <c r="H25" s="92"/>
      <c r="I25" s="11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</row>
    <row r="26" spans="2:62" s="7" customFormat="1" ht="12.75">
      <c r="B26" s="7" t="s">
        <v>134</v>
      </c>
      <c r="C26" s="96"/>
      <c r="D26" s="10">
        <f>SUM(D20+D24)</f>
        <v>622869</v>
      </c>
      <c r="E26" s="10">
        <f>SUM(E20+E24)</f>
        <v>694765</v>
      </c>
      <c r="F26" s="10"/>
      <c r="G26" s="10"/>
      <c r="H26" s="10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</row>
    <row r="27" spans="1:62" s="59" customFormat="1" ht="12.75">
      <c r="A27" s="59" t="s">
        <v>135</v>
      </c>
      <c r="B27" s="99" t="s">
        <v>161</v>
      </c>
      <c r="C27" s="39"/>
      <c r="D27" s="58"/>
      <c r="E27" s="98"/>
      <c r="F27" s="98"/>
      <c r="G27" s="58"/>
      <c r="H27" s="58"/>
      <c r="I27" s="11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</row>
    <row r="28" spans="2:62" s="64" customFormat="1" ht="24" customHeight="1">
      <c r="B28" s="99" t="s">
        <v>162</v>
      </c>
      <c r="C28" s="43" t="s">
        <v>227</v>
      </c>
      <c r="D28" s="92">
        <v>1892</v>
      </c>
      <c r="E28" s="100">
        <v>1893</v>
      </c>
      <c r="F28" s="100"/>
      <c r="G28" s="92"/>
      <c r="H28" s="92"/>
      <c r="I28" s="11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</row>
    <row r="29" spans="2:62" s="64" customFormat="1" ht="13.5" customHeight="1">
      <c r="B29" s="99"/>
      <c r="C29" s="43" t="s">
        <v>165</v>
      </c>
      <c r="D29" s="92">
        <v>20000</v>
      </c>
      <c r="E29" s="100">
        <v>35000</v>
      </c>
      <c r="F29" s="100">
        <v>35000</v>
      </c>
      <c r="G29" s="92"/>
      <c r="H29" s="92"/>
      <c r="I29" s="117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</row>
    <row r="30" spans="2:62" s="64" customFormat="1" ht="12.75">
      <c r="B30" s="99" t="s">
        <v>163</v>
      </c>
      <c r="C30" s="43" t="s">
        <v>166</v>
      </c>
      <c r="D30" s="92">
        <v>52311</v>
      </c>
      <c r="E30" s="100">
        <v>183030</v>
      </c>
      <c r="F30" s="100"/>
      <c r="G30" s="92"/>
      <c r="H30" s="92"/>
      <c r="I30" s="117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2:62" s="62" customFormat="1" ht="12.75">
      <c r="B31" s="60" t="s">
        <v>164</v>
      </c>
      <c r="C31" s="48" t="s">
        <v>167</v>
      </c>
      <c r="D31" s="61">
        <v>5787</v>
      </c>
      <c r="E31" s="101">
        <v>28107</v>
      </c>
      <c r="F31" s="101"/>
      <c r="G31" s="61"/>
      <c r="H31" s="61"/>
      <c r="I31" s="117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2:62" s="7" customFormat="1" ht="12.75">
      <c r="B32" s="7" t="s">
        <v>136</v>
      </c>
      <c r="C32" s="96"/>
      <c r="D32" s="10">
        <f>SUM(D28:D31)</f>
        <v>79990</v>
      </c>
      <c r="E32" s="10">
        <f>SUM(E28:E31)</f>
        <v>248030</v>
      </c>
      <c r="F32" s="10">
        <f>SUM(F28:F31)</f>
        <v>35000</v>
      </c>
      <c r="G32" s="10"/>
      <c r="H32" s="10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1:62" s="59" customFormat="1" ht="12.75">
      <c r="A33" s="59" t="s">
        <v>137</v>
      </c>
      <c r="B33" s="57" t="s">
        <v>168</v>
      </c>
      <c r="C33" s="39"/>
      <c r="D33" s="58"/>
      <c r="E33" s="98"/>
      <c r="F33" s="98"/>
      <c r="G33" s="58"/>
      <c r="H33" s="58"/>
      <c r="I33" s="11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</row>
    <row r="34" spans="2:62" s="64" customFormat="1" ht="12.75">
      <c r="B34" s="99" t="s">
        <v>169</v>
      </c>
      <c r="C34" s="43" t="s">
        <v>165</v>
      </c>
      <c r="D34" s="92">
        <v>106000</v>
      </c>
      <c r="E34" s="100">
        <v>120000</v>
      </c>
      <c r="F34" s="100">
        <v>120000</v>
      </c>
      <c r="G34" s="92"/>
      <c r="H34" s="92"/>
      <c r="I34" s="117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</row>
    <row r="35" spans="2:62" s="64" customFormat="1" ht="14.25" customHeight="1">
      <c r="B35" s="99" t="s">
        <v>170</v>
      </c>
      <c r="C35" s="43" t="s">
        <v>165</v>
      </c>
      <c r="D35" s="92">
        <v>29000</v>
      </c>
      <c r="E35" s="100">
        <v>29000</v>
      </c>
      <c r="F35" s="100">
        <v>29000</v>
      </c>
      <c r="G35" s="92"/>
      <c r="H35" s="92"/>
      <c r="I35" s="117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</row>
    <row r="36" spans="2:62" s="64" customFormat="1" ht="12.75">
      <c r="B36" s="99" t="s">
        <v>171</v>
      </c>
      <c r="C36" s="43" t="s">
        <v>165</v>
      </c>
      <c r="D36" s="92">
        <v>93388</v>
      </c>
      <c r="E36" s="100">
        <v>82000</v>
      </c>
      <c r="F36" s="100">
        <v>82000</v>
      </c>
      <c r="G36" s="92"/>
      <c r="H36" s="92"/>
      <c r="I36" s="117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</row>
    <row r="37" spans="2:62" s="62" customFormat="1" ht="12.75">
      <c r="B37" s="60"/>
      <c r="C37" s="48" t="s">
        <v>172</v>
      </c>
      <c r="D37" s="61">
        <v>8200</v>
      </c>
      <c r="E37" s="101"/>
      <c r="F37" s="101"/>
      <c r="G37" s="61"/>
      <c r="H37" s="61"/>
      <c r="I37" s="11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</row>
    <row r="38" spans="2:62" s="7" customFormat="1" ht="12.75">
      <c r="B38" s="7" t="s">
        <v>145</v>
      </c>
      <c r="C38" s="96"/>
      <c r="D38" s="10">
        <f>SUM(D34:D37)</f>
        <v>236588</v>
      </c>
      <c r="E38" s="10">
        <f>SUM(E34:E37)</f>
        <v>231000</v>
      </c>
      <c r="F38" s="10">
        <f>SUM(F34:F37)</f>
        <v>231000</v>
      </c>
      <c r="G38" s="10"/>
      <c r="H38" s="10"/>
      <c r="I38" s="118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</row>
    <row r="39" spans="1:62" s="59" customFormat="1" ht="16.5" customHeight="1">
      <c r="A39" s="59" t="s">
        <v>144</v>
      </c>
      <c r="B39" s="57" t="s">
        <v>173</v>
      </c>
      <c r="C39" s="39"/>
      <c r="D39" s="98"/>
      <c r="E39" s="98"/>
      <c r="F39" s="98"/>
      <c r="G39" s="98"/>
      <c r="H39" s="58"/>
      <c r="I39" s="11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</row>
    <row r="40" spans="2:62" s="64" customFormat="1" ht="12.75">
      <c r="B40" s="99" t="s">
        <v>174</v>
      </c>
      <c r="C40" s="43"/>
      <c r="D40" s="100"/>
      <c r="E40" s="100"/>
      <c r="F40" s="100"/>
      <c r="G40" s="100"/>
      <c r="H40" s="92"/>
      <c r="I40" s="11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</row>
    <row r="41" spans="2:62" s="64" customFormat="1" ht="12.75">
      <c r="B41" s="99"/>
      <c r="C41" s="43" t="s">
        <v>165</v>
      </c>
      <c r="D41" s="100">
        <v>93150</v>
      </c>
      <c r="E41" s="100">
        <v>95450</v>
      </c>
      <c r="F41" s="100">
        <v>95450</v>
      </c>
      <c r="G41" s="100"/>
      <c r="H41" s="92"/>
      <c r="I41" s="11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</row>
    <row r="42" spans="2:62" s="64" customFormat="1" ht="12.75">
      <c r="B42" s="99"/>
      <c r="C42" s="43" t="s">
        <v>175</v>
      </c>
      <c r="D42" s="100">
        <v>1920</v>
      </c>
      <c r="E42" s="100">
        <v>1960</v>
      </c>
      <c r="F42" s="100"/>
      <c r="G42" s="100">
        <v>1960</v>
      </c>
      <c r="H42" s="92"/>
      <c r="I42" s="11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</row>
    <row r="43" spans="2:62" s="64" customFormat="1" ht="12.75" hidden="1">
      <c r="B43" s="99"/>
      <c r="C43" s="43"/>
      <c r="D43" s="100"/>
      <c r="E43" s="100"/>
      <c r="F43" s="100"/>
      <c r="G43" s="100"/>
      <c r="H43" s="92"/>
      <c r="I43" s="117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</row>
    <row r="44" spans="2:62" s="64" customFormat="1" ht="12.75">
      <c r="B44" s="99" t="s">
        <v>176</v>
      </c>
      <c r="C44" s="43" t="s">
        <v>165</v>
      </c>
      <c r="D44" s="100">
        <v>21777</v>
      </c>
      <c r="E44" s="100">
        <v>25000</v>
      </c>
      <c r="F44" s="100">
        <v>25000</v>
      </c>
      <c r="G44" s="100"/>
      <c r="H44" s="92"/>
      <c r="I44" s="117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</row>
    <row r="45" spans="2:62" s="64" customFormat="1" ht="12.75">
      <c r="B45" s="99" t="s">
        <v>178</v>
      </c>
      <c r="C45" s="43"/>
      <c r="D45" s="100"/>
      <c r="E45" s="100"/>
      <c r="F45" s="100"/>
      <c r="G45" s="100"/>
      <c r="H45" s="92"/>
      <c r="I45" s="117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</row>
    <row r="46" spans="2:62" s="64" customFormat="1" ht="12.75">
      <c r="B46" s="99"/>
      <c r="C46" s="43" t="s">
        <v>179</v>
      </c>
      <c r="D46" s="100">
        <v>640829</v>
      </c>
      <c r="E46" s="100">
        <v>700000</v>
      </c>
      <c r="F46" s="100"/>
      <c r="G46" s="100"/>
      <c r="H46" s="92"/>
      <c r="I46" s="117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</row>
    <row r="47" spans="2:62" s="62" customFormat="1" ht="12.75">
      <c r="B47" s="60"/>
      <c r="C47" s="48" t="s">
        <v>180</v>
      </c>
      <c r="D47" s="101">
        <v>88899</v>
      </c>
      <c r="E47" s="101">
        <v>80000</v>
      </c>
      <c r="F47" s="101"/>
      <c r="G47" s="101"/>
      <c r="H47" s="61"/>
      <c r="I47" s="117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</row>
    <row r="48" spans="2:62" s="7" customFormat="1" ht="12.75">
      <c r="B48" s="7" t="s">
        <v>146</v>
      </c>
      <c r="C48" s="96"/>
      <c r="D48" s="10">
        <f>SUM(D47+D46+D44+D43+D42+D41)</f>
        <v>846575</v>
      </c>
      <c r="E48" s="10">
        <f>SUM(E47+E46+E44+E43+E42+E41)</f>
        <v>902410</v>
      </c>
      <c r="F48" s="10">
        <f>SUM(F47+F46+F44+F43+F42+F41)</f>
        <v>120450</v>
      </c>
      <c r="G48" s="10">
        <f>SUM(G47+G46+G44+G43+G42+G41)</f>
        <v>1960</v>
      </c>
      <c r="H48" s="10"/>
      <c r="I48" s="118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</row>
    <row r="49" spans="1:62" s="59" customFormat="1" ht="27.75" customHeight="1">
      <c r="A49" s="59" t="s">
        <v>147</v>
      </c>
      <c r="B49" s="57" t="s">
        <v>177</v>
      </c>
      <c r="C49" s="39"/>
      <c r="D49" s="98"/>
      <c r="E49" s="98"/>
      <c r="F49" s="98"/>
      <c r="G49" s="58"/>
      <c r="H49" s="58"/>
      <c r="I49" s="117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</row>
    <row r="50" spans="2:62" s="64" customFormat="1" ht="12.75">
      <c r="B50" s="99" t="s">
        <v>181</v>
      </c>
      <c r="C50" s="43"/>
      <c r="D50" s="100"/>
      <c r="E50" s="100"/>
      <c r="F50" s="100"/>
      <c r="G50" s="92"/>
      <c r="H50" s="92"/>
      <c r="I50" s="117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</row>
    <row r="51" spans="2:62" s="64" customFormat="1" ht="12.75">
      <c r="B51" s="99"/>
      <c r="C51" s="43" t="s">
        <v>165</v>
      </c>
      <c r="D51" s="100">
        <v>1757500</v>
      </c>
      <c r="E51" s="100">
        <v>1761000</v>
      </c>
      <c r="F51" s="100">
        <v>1761000</v>
      </c>
      <c r="G51" s="92"/>
      <c r="H51" s="92"/>
      <c r="I51" s="117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</row>
    <row r="52" spans="2:62" s="62" customFormat="1" ht="15.75" customHeight="1">
      <c r="B52" s="60"/>
      <c r="C52" s="48" t="s">
        <v>172</v>
      </c>
      <c r="D52" s="101">
        <v>56908</v>
      </c>
      <c r="E52" s="101">
        <v>1143000</v>
      </c>
      <c r="F52" s="101">
        <v>1143000</v>
      </c>
      <c r="G52" s="61"/>
      <c r="H52" s="61"/>
      <c r="I52" s="117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</row>
    <row r="53" spans="2:62" s="7" customFormat="1" ht="12.75">
      <c r="B53" s="7" t="s">
        <v>148</v>
      </c>
      <c r="C53" s="96"/>
      <c r="D53" s="10">
        <f>SUM(D51:D52)</f>
        <v>1814408</v>
      </c>
      <c r="E53" s="10">
        <f>SUM(E51:E52)</f>
        <v>2904000</v>
      </c>
      <c r="F53" s="10">
        <f>SUM(F51:F52)</f>
        <v>2904000</v>
      </c>
      <c r="G53" s="10"/>
      <c r="H53" s="10"/>
      <c r="I53" s="118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</row>
    <row r="54" spans="1:62" s="58" customFormat="1" ht="13.5" customHeight="1">
      <c r="A54" s="58" t="s">
        <v>149</v>
      </c>
      <c r="B54" s="98" t="s">
        <v>182</v>
      </c>
      <c r="C54" s="54"/>
      <c r="I54" s="117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2:62" s="92" customFormat="1" ht="25.5">
      <c r="B55" s="100" t="s">
        <v>183</v>
      </c>
      <c r="C55" s="87"/>
      <c r="I55" s="11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2:62" s="92" customFormat="1" ht="12.75">
      <c r="B56" s="100"/>
      <c r="C56" s="87" t="s">
        <v>184</v>
      </c>
      <c r="D56" s="92">
        <v>184988</v>
      </c>
      <c r="E56" s="92">
        <v>1587533</v>
      </c>
      <c r="I56" s="11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2:62" s="61" customFormat="1" ht="12.75">
      <c r="B57" s="101"/>
      <c r="C57" s="56" t="s">
        <v>185</v>
      </c>
      <c r="E57" s="61">
        <v>37340</v>
      </c>
      <c r="I57" s="11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2:62" s="10" customFormat="1" ht="12.75">
      <c r="B58" s="97" t="s">
        <v>186</v>
      </c>
      <c r="C58" s="18"/>
      <c r="D58" s="10">
        <f>SUM(D56:D57)</f>
        <v>184988</v>
      </c>
      <c r="E58" s="10">
        <f>SUM(E56:E57)</f>
        <v>1624873</v>
      </c>
      <c r="I58" s="118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</row>
    <row r="59" spans="2:62" s="105" customFormat="1" ht="12.75">
      <c r="B59" s="106"/>
      <c r="C59" s="94"/>
      <c r="I59" s="118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</row>
    <row r="60" spans="1:62" s="58" customFormat="1" ht="12.75">
      <c r="A60" s="58" t="s">
        <v>187</v>
      </c>
      <c r="B60" s="98" t="s">
        <v>188</v>
      </c>
      <c r="C60" s="54"/>
      <c r="I60" s="11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2:62" s="92" customFormat="1" ht="12.75">
      <c r="B61" s="100" t="s">
        <v>189</v>
      </c>
      <c r="C61" s="92">
        <v>2920</v>
      </c>
      <c r="D61" s="92">
        <v>7241785</v>
      </c>
      <c r="E61" s="92">
        <v>8207004</v>
      </c>
      <c r="I61" s="11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2:62" s="92" customFormat="1" ht="12.75">
      <c r="B62" s="100" t="s">
        <v>190</v>
      </c>
      <c r="C62" s="92">
        <v>2920</v>
      </c>
      <c r="D62" s="92">
        <v>734646</v>
      </c>
      <c r="E62" s="92">
        <v>1577256</v>
      </c>
      <c r="I62" s="11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2:62" s="92" customFormat="1" ht="12.75">
      <c r="B63" s="100" t="s">
        <v>191</v>
      </c>
      <c r="C63" s="92">
        <v>2760</v>
      </c>
      <c r="E63" s="92">
        <v>2027727</v>
      </c>
      <c r="I63" s="11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2:62" s="61" customFormat="1" ht="12.75">
      <c r="B64" s="101" t="s">
        <v>192</v>
      </c>
      <c r="C64" s="61">
        <v>2920</v>
      </c>
      <c r="D64" s="61">
        <v>3137903</v>
      </c>
      <c r="I64" s="11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2:62" s="10" customFormat="1" ht="12.75">
      <c r="B65" s="97" t="s">
        <v>194</v>
      </c>
      <c r="D65" s="10">
        <f>SUM(D61:D64)</f>
        <v>11114334</v>
      </c>
      <c r="E65" s="10">
        <f>SUM(E61:E64)</f>
        <v>11811987</v>
      </c>
      <c r="I65" s="118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</row>
    <row r="66" spans="1:62" s="105" customFormat="1" ht="12.75">
      <c r="A66" s="107">
        <v>10</v>
      </c>
      <c r="B66" s="108" t="s">
        <v>224</v>
      </c>
      <c r="C66" s="109"/>
      <c r="E66" s="107">
        <v>20000</v>
      </c>
      <c r="I66" s="118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</row>
    <row r="67" spans="1:62" s="113" customFormat="1" ht="12.75">
      <c r="A67" s="110"/>
      <c r="B67" s="111" t="s">
        <v>226</v>
      </c>
      <c r="C67" s="112" t="s">
        <v>223</v>
      </c>
      <c r="E67" s="110">
        <v>20000</v>
      </c>
      <c r="I67" s="118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</row>
    <row r="68" spans="2:62" s="10" customFormat="1" ht="12.75">
      <c r="B68" s="114" t="s">
        <v>225</v>
      </c>
      <c r="C68" s="115"/>
      <c r="E68" s="10">
        <v>20000</v>
      </c>
      <c r="I68" s="118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</row>
    <row r="69" spans="1:62" s="92" customFormat="1" ht="12.75">
      <c r="A69" s="92">
        <v>11</v>
      </c>
      <c r="B69" s="100" t="s">
        <v>193</v>
      </c>
      <c r="I69" s="11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2:62" s="92" customFormat="1" ht="12.75">
      <c r="B70" s="100" t="s">
        <v>195</v>
      </c>
      <c r="C70" s="92">
        <v>2130</v>
      </c>
      <c r="D70" s="92">
        <v>157913</v>
      </c>
      <c r="I70" s="11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2:62" s="61" customFormat="1" ht="38.25">
      <c r="B71" s="90" t="s">
        <v>196</v>
      </c>
      <c r="C71" s="61">
        <v>2110</v>
      </c>
      <c r="D71" s="61">
        <v>687040</v>
      </c>
      <c r="E71" s="61">
        <v>896000</v>
      </c>
      <c r="F71" s="61">
        <v>896000</v>
      </c>
      <c r="I71" s="11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2:62" s="10" customFormat="1" ht="12.75">
      <c r="B72" s="97" t="s">
        <v>197</v>
      </c>
      <c r="D72" s="10">
        <f>SUM(D70:D71)</f>
        <v>844953</v>
      </c>
      <c r="E72" s="10">
        <f>SUM(E71)</f>
        <v>896000</v>
      </c>
      <c r="F72" s="10">
        <f>SUM(F71)</f>
        <v>896000</v>
      </c>
      <c r="I72" s="118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</row>
    <row r="73" spans="1:62" s="58" customFormat="1" ht="12.75">
      <c r="A73" s="58">
        <v>12</v>
      </c>
      <c r="B73" s="98" t="s">
        <v>198</v>
      </c>
      <c r="I73" s="117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2:62" s="92" customFormat="1" ht="12.75">
      <c r="B74" s="100" t="s">
        <v>199</v>
      </c>
      <c r="C74" s="92">
        <v>2130</v>
      </c>
      <c r="D74" s="92">
        <v>114935</v>
      </c>
      <c r="E74" s="92">
        <v>111000</v>
      </c>
      <c r="I74" s="117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2:62" s="92" customFormat="1" ht="12.75">
      <c r="B75" s="100" t="s">
        <v>200</v>
      </c>
      <c r="C75" s="92">
        <v>2130</v>
      </c>
      <c r="D75" s="92">
        <v>1815492</v>
      </c>
      <c r="E75" s="92">
        <v>1730352</v>
      </c>
      <c r="I75" s="117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2:62" s="92" customFormat="1" ht="12.75">
      <c r="B76" s="100"/>
      <c r="C76" s="87" t="s">
        <v>222</v>
      </c>
      <c r="D76" s="92">
        <v>504587</v>
      </c>
      <c r="E76" s="92">
        <v>505000</v>
      </c>
      <c r="I76" s="117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2:62" s="61" customFormat="1" ht="25.5">
      <c r="B77" s="101" t="s">
        <v>201</v>
      </c>
      <c r="C77" s="61">
        <v>2110</v>
      </c>
      <c r="D77" s="61">
        <v>2424</v>
      </c>
      <c r="E77" s="61">
        <v>7000</v>
      </c>
      <c r="F77" s="61">
        <v>7000</v>
      </c>
      <c r="I77" s="117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2:62" s="10" customFormat="1" ht="12.75">
      <c r="B78" s="97" t="s">
        <v>202</v>
      </c>
      <c r="D78" s="10">
        <f>SUM(D74:D77)</f>
        <v>2437438</v>
      </c>
      <c r="E78" s="10">
        <f>SUM(E74:E77)</f>
        <v>2353352</v>
      </c>
      <c r="F78" s="10">
        <f>SUM(F74:F77)</f>
        <v>7000</v>
      </c>
      <c r="I78" s="118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</row>
    <row r="79" spans="1:62" s="58" customFormat="1" ht="25.5">
      <c r="A79" s="58">
        <v>13</v>
      </c>
      <c r="B79" s="98" t="s">
        <v>203</v>
      </c>
      <c r="I79" s="117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2:62" s="92" customFormat="1" ht="12.75">
      <c r="B80" s="100" t="s">
        <v>204</v>
      </c>
      <c r="C80" s="92">
        <v>2130</v>
      </c>
      <c r="D80" s="92">
        <v>321435</v>
      </c>
      <c r="I80" s="117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2:62" s="92" customFormat="1" ht="12.75">
      <c r="B81" s="100" t="s">
        <v>205</v>
      </c>
      <c r="D81" s="92">
        <v>70992</v>
      </c>
      <c r="I81" s="117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2:62" s="92" customFormat="1" ht="25.5">
      <c r="B82" s="100" t="s">
        <v>206</v>
      </c>
      <c r="C82" s="92">
        <v>2110</v>
      </c>
      <c r="D82" s="92">
        <v>69799</v>
      </c>
      <c r="E82" s="92">
        <v>70000</v>
      </c>
      <c r="F82" s="92">
        <v>70000</v>
      </c>
      <c r="I82" s="11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2:62" s="92" customFormat="1" ht="12.75">
      <c r="B83" s="100" t="s">
        <v>207</v>
      </c>
      <c r="C83" s="92">
        <v>2360</v>
      </c>
      <c r="D83" s="92">
        <v>7865</v>
      </c>
      <c r="E83" s="92">
        <v>7815</v>
      </c>
      <c r="I83" s="117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2:62" s="92" customFormat="1" ht="12.75">
      <c r="B84" s="100" t="s">
        <v>208</v>
      </c>
      <c r="C84" s="92">
        <v>2110</v>
      </c>
      <c r="D84" s="92">
        <v>340694</v>
      </c>
      <c r="I84" s="117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2:62" s="92" customFormat="1" ht="12.75">
      <c r="B85" s="100"/>
      <c r="C85" s="92">
        <v>2130</v>
      </c>
      <c r="D85" s="92">
        <v>98906</v>
      </c>
      <c r="I85" s="117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2:62" s="61" customFormat="1" ht="12.75">
      <c r="B86" s="101"/>
      <c r="C86" s="61">
        <v>6410</v>
      </c>
      <c r="D86" s="61">
        <v>92000</v>
      </c>
      <c r="I86" s="117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2:62" s="10" customFormat="1" ht="12.75">
      <c r="B87" s="97" t="s">
        <v>209</v>
      </c>
      <c r="D87" s="10">
        <f>SUM(D80:D86)</f>
        <v>1001691</v>
      </c>
      <c r="E87" s="10">
        <f>SUM(E79:E86)</f>
        <v>77815</v>
      </c>
      <c r="F87" s="10">
        <f>SUM(F80:F86)</f>
        <v>70000</v>
      </c>
      <c r="I87" s="118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</row>
    <row r="88" spans="2:62" s="10" customFormat="1" ht="12.75">
      <c r="B88" s="97" t="s">
        <v>210</v>
      </c>
      <c r="D88" s="10">
        <f>SUM(D87+D78+D72+D65+D58+D53+D48+D38+D32+D26+D18+D13)</f>
        <v>19403700</v>
      </c>
      <c r="E88" s="10">
        <f>SUM(E87+E78+E72+E65+E58+E53+E48+E38+E32+E26+E18+E13+E68)</f>
        <v>22013132</v>
      </c>
      <c r="F88" s="10">
        <f>SUM(F87+F78+F72+F65+F58+F53+F48+F38+F32+F26+F18+F13)</f>
        <v>4341450</v>
      </c>
      <c r="G88" s="10">
        <f>SUM(G87+G78+G72+G65+G58+G53+G48+G38+G32+G26+G18+G13)</f>
        <v>1960</v>
      </c>
      <c r="I88" s="118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</row>
    <row r="89" spans="1:62" s="92" customFormat="1" ht="12.75">
      <c r="A89" s="31"/>
      <c r="B89" s="10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s="92" customFormat="1" ht="12.75">
      <c r="A90" s="31"/>
      <c r="B90" s="10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s="92" customFormat="1" ht="12.75">
      <c r="A91" s="31"/>
      <c r="B91" s="10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s="92" customFormat="1" ht="12.75">
      <c r="A92" s="31"/>
      <c r="B92" s="10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s="92" customFormat="1" ht="12.75">
      <c r="A93" s="31"/>
      <c r="B93" s="10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s="92" customFormat="1" ht="12.75">
      <c r="A94" s="31"/>
      <c r="B94" s="10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s="92" customFormat="1" ht="12.75">
      <c r="A95" s="31"/>
      <c r="B95" s="103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s="92" customFormat="1" ht="12.75">
      <c r="A96" s="31"/>
      <c r="B96" s="103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1:62" s="92" customFormat="1" ht="12.75">
      <c r="A97" s="31"/>
      <c r="B97" s="103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1:62" s="92" customFormat="1" ht="12.75">
      <c r="A98" s="31"/>
      <c r="B98" s="103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1:62" s="92" customFormat="1" ht="12.75">
      <c r="A99" s="31"/>
      <c r="B99" s="103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1:62" s="92" customFormat="1" ht="12.75">
      <c r="A100" s="31"/>
      <c r="B100" s="103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1:25" s="92" customFormat="1" ht="12.75">
      <c r="A101" s="31"/>
      <c r="B101" s="103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s="92" customFormat="1" ht="12.75">
      <c r="A102" s="31"/>
      <c r="B102" s="103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s="92" customFormat="1" ht="12.75">
      <c r="A103" s="31"/>
      <c r="B103" s="103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s="92" customFormat="1" ht="12.75">
      <c r="A104" s="31"/>
      <c r="B104" s="10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s="92" customFormat="1" ht="12.75">
      <c r="A105" s="31"/>
      <c r="B105" s="10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s="92" customFormat="1" ht="12.75">
      <c r="A106" s="31"/>
      <c r="B106" s="103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s="92" customFormat="1" ht="12.75">
      <c r="A107" s="31"/>
      <c r="B107" s="103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s="92" customFormat="1" ht="12.75">
      <c r="A108" s="31"/>
      <c r="B108" s="103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s="92" customFormat="1" ht="12.75">
      <c r="A109" s="31"/>
      <c r="B109" s="103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s="92" customFormat="1" ht="12.75">
      <c r="A110" s="31"/>
      <c r="B110" s="103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s="92" customFormat="1" ht="12.75">
      <c r="A111" s="31"/>
      <c r="B111" s="10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s="92" customFormat="1" ht="12.75">
      <c r="A112" s="31"/>
      <c r="B112" s="10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s="92" customFormat="1" ht="12.75">
      <c r="A113" s="31"/>
      <c r="B113" s="10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s="92" customFormat="1" ht="12.75">
      <c r="A114" s="31"/>
      <c r="B114" s="103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s="92" customFormat="1" ht="12.75">
      <c r="A115" s="31"/>
      <c r="B115" s="103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s="92" customFormat="1" ht="12.75">
      <c r="A116" s="31"/>
      <c r="B116" s="103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s="92" customFormat="1" ht="12.75">
      <c r="A117" s="31"/>
      <c r="B117" s="103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s="92" customFormat="1" ht="12.75">
      <c r="A118" s="31"/>
      <c r="B118" s="103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2.75" hidden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2.75" hidden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2.75" hidden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2.75" hidden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2.75" hidden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2.75" hidden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2.75" hidden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12.75" hidden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12.75" hidden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12.75" hidden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12.75" hidden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2.75" hidden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2.75" hidden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12.75" hidden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2.75" hidden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2.75" hidden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2.75" hidden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2.75" hidden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12.75" hidden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2.75" hidden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12.75" hidden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12.75" hidden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12.75" hidden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2.75" hidden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12.75" hidden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2.75" hidden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2.75" hidden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2.75" hidden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2.75" hidden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2.75" hidden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2.75" hidden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2.75" hidden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2.75" hidden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2.75" hidden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12.75" hidden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2.75" hidden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2.75" hidden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2.75" hidden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2.75" hidden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2.75" hidden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12.75" hidden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2.75" hidden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2.75" hidden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2.75" hidden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2.75" hidden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2.75" hidden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2.75" hidden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2.75" hidden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2.75" hidden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2.75" hidden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2.75" hidden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2.75" hidden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2.75" hidden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2.75" hidden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2.75" hidden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2.75" hidden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2.75" hidden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2.75" hidden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2.75" hidden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2.75" hidden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2.75" hidden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2.75" hidden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2.75" hidden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2.75" hidden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2.75" hidden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2.75" hidden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2.75" hidden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2.75" hidden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2.75" hidden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2.75" hidden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2.75" hidden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2.75" hidden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2.75" hidden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2.75" hidden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2.75" hidden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2.75" hidden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2.75" hidden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2.75" hidden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 ht="12.75" hidden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2.75" hidden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2.75" hidden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2.75" hidden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2.75" hidden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2.75" hidden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2.75" hidden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2.75" hidden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2.75" hidden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2.75" hidden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2.75" hidden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2.75" hidden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2.75" hidden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2.75" hidden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2.75" hidden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2.75" hidden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2.75" hidden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2.75" hidden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2.75" hidden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2.75" hidden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2.75" hidden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2.75" hidden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2.75" hidden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2.75" hidden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2.75" hidden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2.75" hidden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2.75" hidden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2.75" hidden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2.75" hidden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2.75" hidden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2.75" hidden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2.75" hidden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2.75" hidden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2.75" hidden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2.75" hidden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2.75" hidden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2.75" hidden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2.75" hidden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2.75" hidden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2.75" hidden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2.75" hidden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2.75" hidden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2.75" hidden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2.75" hidden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2.75" hidden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2.75" hidden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2.75" hidden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2.75" hidden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2.75" hidden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2.75" hidden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2.75" hidden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2.75" hidden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2.75" hidden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2.75" hidden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2.75" hidden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2.75" hidden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2.75" hidden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2.75" hidden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2.75" hidden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2.75" hidden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2.75" hidden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2.75" hidden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2.75" hidden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2.75" hidden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2.75" hidden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2.75" hidden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2.75" hidden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2.75" hidden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2.75" hidden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2.75" hidden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2.75" hidden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2.75" hidden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2.75" hidden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2.75" hidden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 ht="12.75" hidden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 ht="12.75" hidden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 ht="12.75" hidden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 ht="12.75" hidden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2.75" hidden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 ht="12.75" hidden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 ht="12.75" hidden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 ht="12.75" hidden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 ht="12.75" hidden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 ht="12.75" hidden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 ht="12.75" hidden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 ht="12.75" hidden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 ht="12.75" hidden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 ht="12.75" hidden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 ht="12.75" hidden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 ht="12.75" hidden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 ht="12.75" hidden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 ht="12.75" hidden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 ht="12.75" hidden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 ht="12.75" hidden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 ht="12.75" hidden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 ht="12.75" hidden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 ht="12.75" hidden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ht="12.75" hidden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 ht="12.75" hidden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 ht="12.75" hidden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 ht="12.75" hidden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2.75" hidden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 ht="12.75" hidden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 ht="12.75" hidden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 ht="12.75" hidden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 ht="12.75" hidden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 ht="12.75" hidden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 ht="12.75" hidden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 ht="12.75" hidden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 ht="12.75" hidden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25" ht="12.75" hidden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 ht="12.75" hidden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 spans="1:25" ht="12.75" hidden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 spans="1:25" ht="12.75" hidden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 spans="1:25" ht="12.75" hidden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 spans="1:25" ht="12.75" hidden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 spans="1:25" ht="12.75" hidden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 spans="1:25" ht="12.75" hidden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 spans="1:25" ht="12.75" hidden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 spans="1:25" ht="12.75" hidden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 spans="1:25" ht="12.75" hidden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 spans="1:25" ht="12.75" hidden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 spans="1:25" ht="12.75" hidden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 spans="1:25" ht="12.75" hidden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 spans="1:25" ht="12.75" hidden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 spans="1:25" ht="12.75" hidden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 spans="1:25" ht="12.75" hidden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 ht="12.75" hidden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 ht="12.75" hidden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 spans="1:25" ht="12.75" hidden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 spans="1:25" ht="12.75" hidden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 ht="12.75" hidden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 ht="12.75" hidden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 ht="12.75" hidden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 ht="12.75" hidden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 spans="1:25" ht="12.75" hidden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 spans="1:25" ht="12.75" hidden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 spans="1:25" ht="12.75" hidden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 spans="1:25" ht="12.75" hidden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 ht="12.75" hidden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 ht="12.75" hidden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ht="12.75" hidden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 ht="12.75" hidden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 ht="12.75" hidden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 ht="12.75" hidden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 ht="12.75" hidden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 ht="12.75" hidden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 ht="12.75" hidden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 ht="12.75" hidden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 spans="1:25" ht="12.75" hidden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 spans="1:25" ht="12.75" hidden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 spans="1:25" ht="12.75" hidden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 ht="12.75" hidden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 spans="1:25" ht="12.75" hidden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 spans="1:25" ht="12.75" hidden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 spans="1:25" ht="12.75" hidden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 spans="1:25" ht="12.75" hidden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 spans="1:25" ht="12.75" hidden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 spans="1:25" ht="12.75" hidden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 ht="12.75" hidden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 spans="1:25" ht="12.75" hidden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 spans="1:25" ht="12.75" hidden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 spans="1:25" ht="12.75" hidden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 spans="1:25" ht="12.75" hidden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 spans="1:25" ht="12.75" hidden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 ht="12.75" hidden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 ht="12.75" hidden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 spans="1:25" ht="12.75" hidden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 spans="1:25" ht="12.75" hidden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 spans="1:25" ht="12.75" hidden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 spans="1:25" ht="12.75" hidden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 spans="1:25" ht="12.75" hidden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1:25" ht="12.75" hidden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1:25" ht="12.75" hidden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1:25" ht="12.75" hidden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1:25" ht="12.75" hidden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 spans="1:25" ht="12.75" hidden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 ht="12.75" hidden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1:25" ht="12.75" hidden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 ht="12.75" hidden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1:25" ht="12.75" hidden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1:25" ht="12.75" hidden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1:25" ht="12.75" hidden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1:25" ht="12.75" hidden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1:25" ht="12.75" hidden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1:25" ht="12.75" hidden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1:25" ht="12.75" hidden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5" ht="12.75" hidden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1:25" ht="12.75" hidden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1:25" ht="12.75" hidden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1:25" ht="12.75" hidden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1:25" ht="12.75" hidden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1:25" ht="12.75" hidden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 ht="12.75" hidden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 spans="1:25" ht="12.75" hidden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 spans="1:25" ht="12.75" hidden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 spans="1:25" ht="12.75" hidden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 spans="1:25" ht="12.75" hidden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1:25" ht="12.75" hidden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 spans="1:25" ht="12.75" hidden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 spans="1:25" ht="12.75" hidden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 spans="1:25" ht="12.75" hidden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 spans="1:25" ht="12.75" hidden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 spans="1:25" ht="12.75" hidden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 spans="1:25" ht="12.75" hidden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 spans="1:25" ht="12.75" hidden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 spans="1:25" ht="12.75" hidden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 spans="1:25" ht="12.75" hidden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 spans="1:25" ht="12.75" hidden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 spans="1:25" ht="12.75" hidden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 spans="1:25" ht="12.75" hidden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 spans="1:25" ht="12.75" hidden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 spans="1:25" ht="12.75" hidden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 spans="1:25" ht="12.75" hidden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 spans="1:25" ht="12.75" hidden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 spans="1:25" ht="12.75" hidden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 spans="1:25" ht="12.75" hidden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 spans="1:25" ht="12.75" hidden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 spans="1:25" ht="12.75" hidden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 spans="1:25" ht="12.75" hidden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 spans="1:25" ht="12.75" hidden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 spans="1:25" ht="12.75" hidden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 spans="1:25" ht="12.75" hidden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 spans="1:25" ht="12.75" hidden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 spans="1:25" ht="12.75" hidden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 spans="1:25" ht="12.75" hidden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 spans="1:25" ht="12.75" hidden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 spans="1:25" ht="12.75" hidden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 spans="1:25" ht="12.75" hidden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 spans="1:25" ht="12.75" hidden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 spans="1:25" ht="12.75" hidden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 spans="1:25" ht="12.75" hidden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 spans="1:25" ht="12.75" hidden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 spans="1:25" ht="12.75" hidden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 spans="1:25" ht="12.75" hidden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 spans="1:25" ht="12.75" hidden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 spans="1:25" ht="12.75" hidden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 spans="1:25" ht="12.75" hidden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 spans="1:25" ht="12.75" hidden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 spans="1:25" ht="12.75" hidden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 spans="1:25" ht="12.75" hidden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 spans="1:25" ht="12.75" hidden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 spans="1:25" ht="12.75" hidden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 spans="1:25" ht="12.75" hidden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 spans="1:25" ht="12.75" hidden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 spans="1:25" ht="12.75" hidden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 spans="1:25" ht="12.75" hidden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 spans="1:25" ht="12.75" hidden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 spans="1:25" ht="12.75" hidden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 spans="1:25" ht="12.75" hidden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 spans="1:25" ht="12.75" hidden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 spans="1:25" ht="12.75" hidden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 spans="1:25" ht="12.75" hidden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 spans="1:25" ht="12.75" hidden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 spans="1:25" ht="12.75" hidden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 spans="1:25" ht="12.75" hidden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 spans="1:25" ht="12.75" hidden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 spans="1:25" ht="12.75" hidden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 spans="1:25" ht="12.75" hidden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 spans="1:25" ht="12.75" hidden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 spans="1:25" ht="12.75" hidden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 spans="1:25" ht="12.75" hidden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 spans="1:25" ht="12.75" hidden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 spans="1:25" ht="12.75" hidden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 spans="1:25" ht="12.75" hidden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 spans="1:25" ht="12.75" hidden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 spans="1:25" ht="12.75" hidden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 spans="1:25" ht="12.75" hidden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 spans="1:25" ht="12.75" hidden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 spans="1:25" ht="12.75" hidden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 spans="1:25" ht="12.75" hidden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 spans="1:25" ht="12.75" hidden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 spans="1:25" ht="12.75" hidden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 spans="1:25" ht="12.75" hidden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 spans="1:25" ht="12.75" hidden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 spans="1:25" ht="12.75" hidden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 spans="1:25" ht="12.75" hidden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 spans="1:25" ht="12.75" hidden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 spans="1:25" ht="12.75" hidden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 spans="1:25" ht="12.75" hidden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 spans="1:25" ht="12.75" hidden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 spans="1:25" ht="12.75" hidden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 spans="1:25" ht="12.75" hidden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 spans="1:25" ht="12.75" hidden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 spans="1:25" ht="12.75" hidden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 spans="1:25" ht="12.75" hidden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 spans="1:25" ht="12.75" hidden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 spans="1:25" ht="12.75" hidden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 spans="1:25" ht="12.75" hidden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 spans="1:25" ht="12.75" hidden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 spans="1:25" ht="12.75" hidden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 spans="1:25" ht="12.75" hidden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 spans="1:25" ht="12.75" hidden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 spans="1:25" ht="12.75" hidden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 spans="1:25" ht="12.75" hidden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 spans="1:25" ht="12.75" hidden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 spans="1:25" ht="12.75" hidden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 spans="1:25" ht="12.75" hidden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 spans="1:25" ht="12.75" hidden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 spans="1:25" ht="12.75" hidden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 spans="1:25" ht="12.75" hidden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 spans="1:25" ht="12.75" hidden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 spans="1:25" ht="12.75" hidden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 spans="1:25" ht="12.75" hidden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 spans="1:25" ht="12.75" hidden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 spans="1:25" ht="12.75" hidden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 spans="1:25" ht="12.75" hidden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 spans="1:25" ht="12.75" hidden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 spans="1:25" ht="12.75" hidden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 spans="1:25" ht="12.75" hidden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 spans="1:25" ht="12.75" hidden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 spans="1:25" ht="12.75" hidden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 spans="1:25" ht="12.75" hidden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 spans="1:25" ht="12.75" hidden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 spans="1:25" ht="12.75" hidden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 spans="1:25" ht="12.75" hidden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 spans="1:25" ht="12.75" hidden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 spans="1:25" ht="12.75" hidden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 spans="1:25" ht="12.75" hidden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 spans="1:25" ht="12.75" hidden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 spans="1:25" ht="12.75" hidden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 spans="1:25" ht="12.75" hidden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 spans="1:25" ht="12.75" hidden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 spans="1:25" ht="12.75" hidden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 spans="1:25" ht="12.75" hidden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 spans="1:25" ht="12.75" hidden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 spans="1:25" ht="12.75" hidden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 spans="1:25" ht="12.75" hidden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 spans="1:25" ht="12.75" hidden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 spans="1:25" ht="12.75" hidden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 spans="1:25" ht="12.75" hidden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 spans="1:25" ht="12.75" hidden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 spans="1:25" ht="12.75" hidden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 spans="1:25" ht="12.75" hidden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 spans="1:25" ht="12.75" hidden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 spans="1:25" ht="12.75" hidden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 spans="1:25" ht="12.75" hidden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 spans="1:25" ht="12.75" hidden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 spans="1:25" ht="12.75" hidden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 spans="1:25" ht="12.75" hidden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 spans="1:25" ht="12.75" hidden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 spans="1:25" ht="12.75" hidden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 spans="1:25" ht="12.75" hidden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 spans="1:25" ht="12.75" hidden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 spans="1:25" ht="12.75" hidden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 spans="1:25" ht="12.75" hidden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 spans="1:25" ht="12.75" hidden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 spans="1:25" ht="12.75" hidden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 spans="1:25" ht="12.75" hidden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 spans="1:25" ht="12.75" hidden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 spans="1:25" ht="12.75" hidden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 spans="1:25" ht="12.75" hidden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 spans="1:25" ht="12.75" hidden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 spans="1:25" ht="12.75" hidden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 spans="1:25" ht="12.75" hidden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 spans="1:25" ht="12.75" hidden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 spans="1:25" ht="12.75" hidden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 spans="1:25" ht="12.75" hidden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 spans="1:25" ht="12.75" hidden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 spans="1:25" ht="12.75" hidden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 spans="1:25" ht="12.75" hidden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 spans="1:25" ht="12.75" hidden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 spans="1:25" ht="12.75" hidden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 spans="1:25" ht="12.75" hidden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 spans="1:25" ht="12.75" hidden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 spans="1:25" ht="12.75" hidden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 spans="1:25" ht="12.75" hidden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 spans="1:25" ht="12.75" hidden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 spans="1:25" ht="12.75" hidden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 spans="1:25" ht="12.75" hidden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 spans="1:25" ht="12.75" hidden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 spans="1:25" ht="12.75" hidden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 spans="1:25" ht="12.75" hidden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 spans="1:25" ht="12.75" hidden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 spans="1:25" ht="12.75" hidden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 spans="1:25" ht="12.75" hidden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 spans="1:25" ht="12.75" hidden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 spans="1:25" ht="12.75" hidden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 spans="1:25" ht="12.75" hidden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 spans="1:25" ht="12.75" hidden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 spans="1:25" ht="12.75" hidden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 spans="1:25" ht="12.75" hidden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 spans="1:25" ht="12.75" hidden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 spans="1:25" ht="12.75" hidden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 spans="1:25" ht="12.75" hidden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 spans="1:25" ht="12.75" hidden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 spans="1:25" ht="12.75" hidden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 spans="1:25" ht="12.75" hidden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 spans="1:25" ht="12.75" hidden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 spans="1:25" ht="12.75" hidden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 spans="1:25" ht="12.75" hidden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 spans="1:25" ht="12.75" hidden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 spans="1:25" ht="12.75" hidden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 spans="1:25" ht="12.75" hidden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 spans="1:25" ht="12.75" hidden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 spans="1:25" ht="12.75" hidden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 spans="1:25" ht="12.75" hidden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 spans="1:25" ht="12.75" hidden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 spans="1:25" ht="12.75" hidden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 spans="1:25" ht="12.75" hidden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 spans="1:25" ht="12.75" hidden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 spans="1:25" ht="12.75" hidden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 spans="1:25" ht="12.75" hidden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 spans="1:25" ht="12.75" hidden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 spans="1:25" ht="12.75" hidden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 spans="1:25" ht="12.75" hidden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 spans="1:25" ht="12.75" hidden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 spans="1:25" ht="12.75" hidden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 spans="1:25" ht="12.75" hidden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 spans="1:25" ht="12.75" hidden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 spans="1:25" ht="12.75" hidden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 spans="1:25" ht="12.75" hidden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 spans="1:25" ht="12.75" hidden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 spans="1:25" ht="12.75" hidden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 spans="1:25" ht="12.75" hidden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 spans="1:25" ht="12.75" hidden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 spans="1:25" ht="12.75" hidden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 spans="1:25" ht="12.75" hidden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 spans="1:25" ht="12.75" hidden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 spans="1:25" ht="12.75" hidden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 spans="1:25" ht="12.75" hidden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 spans="1:25" ht="12.75" hidden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 spans="1:25" ht="12.75" hidden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 spans="1:25" ht="12.75" hidden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 spans="1:25" ht="12.75" hidden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 spans="1:25" ht="12.75" hidden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 spans="1:25" ht="12.75" hidden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 spans="1:25" ht="12.75" hidden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 spans="1:25" ht="12.75" hidden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 spans="1:25" ht="12.75" hidden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 spans="1:25" ht="12.75" hidden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 spans="1:25" ht="12.75" hidden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 spans="1:25" ht="12.75" hidden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 spans="1:25" ht="12.75" hidden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 spans="1:25" ht="12.75" hidden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 spans="1:25" ht="12.75" hidden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 spans="1:25" ht="12.75" hidden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 spans="1:25" ht="12.75" hidden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 spans="1:25" ht="12.75" hidden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 spans="1:25" ht="12.75" hidden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 spans="1:25" ht="12.75" hidden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 spans="1:25" ht="12.75" hidden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 spans="1:25" ht="12.75" hidden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 spans="1:25" ht="12.75" hidden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 spans="1:25" ht="12.75" hidden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 spans="1:25" ht="12.75" hidden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 spans="1:25" ht="12.75" hidden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 spans="1:25" ht="12.75" hidden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 spans="1:25" ht="12.75" hidden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 spans="1:25" ht="12.75" hidden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 spans="1:25" ht="12.75" hidden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 spans="1:25" ht="12.75" hidden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 spans="1:25" ht="12.75" hidden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 spans="1:25" ht="12.75" hidden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 spans="1:25" ht="12.75" hidden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 spans="1:25" ht="12.75" hidden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 spans="1:25" ht="12.75" hidden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 spans="1:25" ht="12.75" hidden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 spans="1:25" ht="12.75" hidden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 spans="1:25" ht="12.75" hidden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 spans="1:25" ht="12.75" hidden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 spans="1:25" ht="12.75" hidden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 spans="1:25" ht="12.75" hidden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 spans="1:25" ht="12.75" hidden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 spans="1:25" ht="12.75" hidden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 spans="1:25" ht="12.75" hidden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 spans="1:25" ht="12.75" hidden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 spans="1:25" ht="12.75" hidden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 spans="1:25" ht="12.75" hidden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 spans="1:25" ht="12.75" hidden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 spans="1:25" ht="12.75" hidden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 spans="1:25" ht="12.75" hidden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 spans="1:25" ht="12.75" hidden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 spans="1:25" ht="12.75" hidden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 spans="1:25" ht="12.75" hidden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 spans="1:25" ht="12.75" hidden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 spans="1:25" ht="12.75" hidden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 spans="1:25" ht="12.75" hidden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 spans="1:25" ht="12.75" hidden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 spans="1:25" ht="12.75" hidden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 spans="1:25" ht="12.75" hidden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 spans="1:25" ht="12.75" hidden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 spans="1:25" ht="12.75" hidden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 spans="1:25" ht="12.75" hidden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 spans="1:25" ht="12.75" hidden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 spans="1:25" ht="12.75" hidden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 spans="1:25" ht="12.75" hidden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 spans="1:25" ht="12.75" hidden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 spans="1:25" ht="12.75" hidden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 spans="1:25" ht="12.75" hidden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 spans="1:25" ht="12.75" hidden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 spans="1:25" ht="12.75" hidden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 spans="1:25" ht="12.75" hidden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 spans="1:25" ht="12.75" hidden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 spans="1:25" ht="12.75" hidden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 spans="1:25" ht="12.75" hidden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 spans="1:25" ht="12.75" hidden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 spans="1:25" ht="12.75" hidden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 spans="1:25" ht="12.75" hidden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 spans="1:25" ht="12.75" hidden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 spans="1:25" ht="12.75" hidden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 spans="1:25" ht="12.75" hidden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 spans="1:25" ht="12.75" hidden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 spans="1:25" ht="12.75" hidden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 spans="1:25" ht="12.75" hidden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 spans="1:25" ht="12.75" hidden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 spans="1:25" ht="12.75" hidden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 spans="1:25" ht="12.75" hidden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 spans="1:25" ht="12.75" hidden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 spans="1:25" ht="12.75" hidden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 spans="1:25" ht="12.75" hidden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 spans="1:25" ht="12.75" hidden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 spans="1:25" ht="12.75" hidden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 spans="1:25" ht="12.75" hidden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 spans="1:25" ht="12.75" hidden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 spans="1:25" ht="12.75" hidden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 spans="1:25" ht="12.75" hidden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 spans="1:25" ht="12.75" hidden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 spans="1:25" ht="12.75" hidden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 spans="1:25" ht="12.75" hidden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 spans="1:25" ht="12.75" hidden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 spans="1:25" ht="12.75" hidden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 spans="1:25" ht="12.75" hidden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 spans="1:25" ht="12.75" hidden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 spans="1:25" ht="12.75" hidden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 spans="1:25" ht="12.75" hidden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 spans="1:25" ht="12.75" hidden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 spans="1:25" ht="12.75" hidden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 spans="1:25" ht="12.75" hidden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 spans="1:25" ht="12.75" hidden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 spans="1:25" ht="12.75" hidden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 spans="1:25" ht="12.75" hidden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 spans="1:25" ht="12.75" hidden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 spans="1:25" ht="12.75" hidden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 spans="1:25" ht="12.75" hidden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 spans="1:25" ht="12.75" hidden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 spans="1:25" ht="12.75" hidden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 spans="1:25" ht="12.75" hidden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 spans="1:25" ht="12.75" hidden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 spans="1:25" ht="12.75" hidden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 spans="1:25" ht="12.75" hidden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 spans="1:25" ht="12.75" hidden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 spans="1:25" ht="12.75" hidden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 spans="1:25" ht="12.75" hidden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 spans="1:25" ht="12.75" hidden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 spans="1:25" ht="12.75" hidden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 spans="1:25" ht="12.75" hidden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 spans="1:25" ht="12.75" hidden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 spans="1:25" ht="12.75" hidden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 spans="1:25" ht="12.75" hidden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 spans="1:25" ht="12.75" hidden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 spans="1:25" ht="12.75" hidden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 spans="1:25" ht="12.75" hidden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 spans="1:25" ht="12.75" hidden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 spans="1:25" ht="12.75" hidden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 spans="1:25" ht="12.75" hidden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 spans="1:25" ht="12.75" hidden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 spans="1:25" ht="12.75" hidden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 spans="1:25" ht="12.75" hidden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 spans="1:25" ht="12.75" hidden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 spans="1:25" ht="12.75" hidden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 spans="1:25" ht="12.75" hidden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 spans="1:25" ht="12.75" hidden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 spans="1:25" ht="12.75" hidden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 spans="1:25" ht="12.75" hidden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 spans="1:25" ht="12.75" hidden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 spans="1:25" ht="12.75" hidden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 spans="1:25" ht="12.75" hidden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 spans="1:25" ht="12.75" hidden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 spans="1:25" ht="12.75" hidden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 spans="1:25" ht="12.75" hidden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 spans="1:25" ht="12.75" hidden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 spans="1:25" ht="12.75" hidden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 spans="1:25" ht="12.75" hidden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 spans="1:25" ht="12.75" hidden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 spans="1:25" ht="12.75" hidden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 spans="1:25" ht="12.75" hidden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 spans="1:25" ht="12.75" hidden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 spans="1:25" ht="12.75" hidden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 spans="1:25" ht="12.75" hidden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 spans="1:25" ht="12.75" hidden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 spans="1:25" ht="12.75" hidden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 spans="1:25" ht="12.75" hidden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 spans="1:25" ht="12.75" hidden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 spans="1:25" ht="12.75" hidden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 spans="1:25" ht="12.75" hidden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 spans="1:25" ht="12.75" hidden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 spans="1:25" ht="12.75" hidden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 spans="1:25" ht="12.75" hidden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 spans="1:25" ht="12.75" hidden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 spans="1:25" ht="12.75" hidden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 spans="1:25" ht="12.75" hidden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 spans="1:25" ht="12.75" hidden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 spans="1:25" ht="12.75" hidden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 spans="1:25" ht="12.75" hidden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 spans="1:25" ht="12.75" hidden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 spans="1:25" ht="12.75" hidden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 spans="1:25" ht="12.75" hidden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 spans="1:25" ht="12.75" hidden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 spans="1:25" ht="12.75" hidden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 spans="1:25" ht="12.75" hidden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 spans="1:25" ht="12.75" hidden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 spans="1:25" ht="12.75" hidden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 spans="1:25" ht="12.75" hidden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 spans="1:25" ht="12.75" hidden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 spans="1:25" ht="12.75" hidden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 spans="1:25" ht="12.75" hidden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 spans="1:25" ht="12.75" hidden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 spans="1:25" ht="12.75" hidden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 spans="1:25" ht="12.75" hidden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 spans="1:25" ht="12.75" hidden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 spans="1:25" ht="12.75" hidden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 spans="1:25" ht="12.75" hidden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 spans="1:25" ht="12.75" hidden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 spans="1:25" ht="12.75" hidden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 spans="1:25" ht="12.75" hidden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 spans="1:25" ht="12.75" hidden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 spans="1:25" ht="12.75" hidden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 spans="1:25" ht="12.75" hidden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 spans="1:25" ht="12.75" hidden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 spans="1:25" ht="12.75" hidden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 spans="1:25" ht="12.75" hidden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 spans="1:25" ht="12.75" hidden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 spans="1:25" ht="12.75" hidden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 spans="1:25" ht="12.75" hidden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 spans="1:25" ht="12.75" hidden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 spans="1:25" ht="12.75" hidden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 spans="1:25" ht="12.75" hidden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 spans="1:25" ht="12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 spans="1:25" ht="12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 spans="1:25" ht="12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 spans="1:25" ht="12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 spans="1:25" ht="12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 spans="1:25" ht="12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 spans="1:25" ht="12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 spans="1:25" ht="12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 spans="1:25" ht="12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 spans="1:25" ht="12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 spans="1:25" ht="12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 spans="1:25" ht="12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 spans="1:25" ht="12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 spans="1:25" ht="12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 spans="1:25" ht="12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 spans="1:25" ht="12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 spans="1:25" ht="12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 spans="1:25" ht="12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 spans="1:25" ht="12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 spans="1:25" ht="12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 spans="1:25" ht="12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 spans="1:25" ht="12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 spans="1:25" ht="12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 spans="1:25" ht="12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 spans="1:25" ht="12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 spans="1:25" ht="12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 spans="1:25" ht="12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 spans="1:25" ht="12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 spans="1:25" ht="12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 spans="1:25" ht="12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 spans="1:25" ht="12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 spans="1:25" ht="12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 spans="1:25" ht="12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 spans="1:25" ht="12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 spans="1:25" ht="12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 spans="1:25" ht="12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 spans="1:25" ht="12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 spans="1:25" ht="12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 spans="1:25" ht="12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 spans="1:25" ht="12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 spans="1:25" ht="12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 spans="1:25" ht="12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 spans="1:25" ht="12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 spans="1:25" ht="12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 spans="1:25" ht="12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 spans="1:25" ht="12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 spans="1:25" ht="12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 spans="1:25" ht="12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 spans="1:25" ht="12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 spans="1:25" ht="12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 spans="1:25" ht="12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 spans="1:25" ht="12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 spans="1:25" ht="12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 spans="1:25" ht="12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 spans="1:25" ht="12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 spans="1:25" ht="12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 spans="1:25" ht="12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 spans="1:25" ht="12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 spans="1:25" ht="12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 spans="1:25" ht="12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 spans="1:25" ht="12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 spans="1:25" ht="12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 spans="1:25" ht="12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 spans="1:25" ht="12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 spans="1:25" ht="12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 spans="1:25" ht="12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 spans="1:25" ht="12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 spans="1:25" ht="12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 spans="1:25" ht="12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 spans="1:25" ht="12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 spans="1:25" ht="12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 spans="1:25" ht="12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 spans="1:25" ht="12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 spans="1:25" ht="12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 spans="1:25" ht="12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 spans="1:25" ht="12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 spans="1:25" ht="12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 spans="1:25" ht="12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 spans="1:25" ht="12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 spans="1:25" ht="12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 spans="1:25" ht="12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 spans="1:25" ht="12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 spans="1:25" ht="12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 spans="1:25" ht="12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 spans="1:25" ht="12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 spans="1:25" ht="12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 spans="1:25" ht="12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 spans="1:25" ht="12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 spans="1:25" ht="12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 spans="1:25" ht="12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 spans="1:25" ht="12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 spans="1:25" ht="12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 spans="1:25" ht="12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 spans="1:25" ht="12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 spans="1:25" ht="12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 spans="1:25" ht="12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 spans="1:25" ht="12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 spans="1:25" ht="12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 spans="1:25" ht="12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 spans="1:25" ht="12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 spans="1:25" ht="12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 spans="1:25" ht="12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 spans="1:25" ht="12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 spans="1:25" ht="12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 spans="1:25" ht="12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 spans="1:25" ht="12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 spans="1:25" ht="12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 spans="1:25" ht="12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 spans="1:25" ht="12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 spans="1:25" ht="12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 spans="1:25" ht="12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 spans="1:25" ht="12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 spans="1:25" ht="12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 spans="1:25" ht="12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 spans="1:25" ht="12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 spans="1:25" ht="12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 spans="1:25" ht="12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 spans="1:25" ht="12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 spans="1:25" ht="12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 spans="1:25" ht="12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 spans="1:25" ht="12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 spans="1:25" ht="12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 spans="1:25" ht="12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 spans="1:25" ht="12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 spans="1:25" ht="12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 spans="1:25" ht="12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 spans="1:25" ht="12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 spans="1:25" ht="12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 spans="1:25" ht="12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 spans="1:25" ht="12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 spans="1:25" ht="12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 spans="1:25" ht="12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 spans="1:25" ht="12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 spans="1:25" ht="12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 spans="1:25" ht="12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 spans="1:25" ht="12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 spans="1:25" ht="12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 spans="1:25" ht="12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 spans="1:25" ht="12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 spans="1:25" ht="12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 spans="1:25" ht="12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 spans="1:25" ht="12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 spans="1:25" ht="12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 spans="1:25" ht="12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 spans="1:25" ht="12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 spans="1:25" ht="12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 spans="1:25" ht="12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 spans="1:25" ht="12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 spans="1:25" ht="12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 spans="1:25" ht="12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 spans="1:25" ht="12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 spans="1:25" ht="12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 spans="1:25" ht="12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 spans="1:25" ht="12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 spans="1:25" ht="12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 spans="1:25" ht="12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 spans="1:25" ht="12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 spans="1:25" ht="12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 spans="1:25" ht="12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 spans="1:25" ht="12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 spans="1:25" ht="12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 spans="1:25" ht="12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 spans="1:25" ht="12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 spans="1:25" ht="12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 spans="1:25" ht="12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 spans="1:25" ht="12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 spans="1:25" ht="12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 spans="1:25" ht="12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 spans="1:25" ht="12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 spans="1:25" ht="12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 spans="1:25" ht="12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 spans="1:25" ht="12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 spans="1:25" ht="12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 spans="1:25" ht="12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 spans="1:25" ht="12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 spans="1:25" ht="12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  <row r="1001" spans="1:25" ht="12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</row>
    <row r="1002" spans="1:25" ht="12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</row>
    <row r="1003" spans="1:25" ht="12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</row>
    <row r="1004" spans="1:25" ht="12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</row>
    <row r="1005" spans="1:25" ht="12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</row>
    <row r="1006" spans="1:25" ht="12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</row>
    <row r="1007" spans="1:25" ht="12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</row>
    <row r="1008" spans="1:25" ht="12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</row>
    <row r="1009" spans="1:25" ht="12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</row>
    <row r="1010" spans="1:25" ht="12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</row>
    <row r="1011" spans="1:25" ht="12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</row>
    <row r="1012" spans="1:25" ht="12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</row>
    <row r="1013" spans="1:25" ht="12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</row>
    <row r="1014" spans="1:25" ht="12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</row>
    <row r="1015" spans="1:25" ht="12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</row>
    <row r="1016" spans="1:25" ht="12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</row>
    <row r="1017" spans="1:25" ht="12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</row>
    <row r="1018" spans="1:25" ht="12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</row>
    <row r="1019" spans="1:25" ht="12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</row>
    <row r="1020" spans="1:25" ht="12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</row>
    <row r="1021" spans="1:25" ht="12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</row>
    <row r="1022" spans="1:25" ht="12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</row>
    <row r="1023" spans="1:25" ht="12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</row>
    <row r="1024" spans="1:25" ht="12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</row>
    <row r="1025" spans="1:25" ht="12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</row>
    <row r="1026" spans="1:25" ht="12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</row>
    <row r="1027" spans="1:25" ht="12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</row>
    <row r="1028" spans="1:25" ht="12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</row>
    <row r="1029" spans="1:25" ht="12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</row>
    <row r="1030" spans="1:25" ht="12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</row>
    <row r="1031" spans="1:25" ht="12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</row>
    <row r="1032" spans="1:25" ht="12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</row>
    <row r="1033" spans="1:25" ht="12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</row>
    <row r="1034" spans="1:25" ht="12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</row>
    <row r="1035" spans="1:25" ht="12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</row>
    <row r="1036" spans="1:25" ht="12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</row>
    <row r="1037" spans="1:25" ht="12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</row>
    <row r="1038" spans="1:25" ht="12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</row>
    <row r="1039" spans="1:25" ht="12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</row>
    <row r="1040" spans="1:25" ht="12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</row>
    <row r="1041" spans="1:25" ht="12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</row>
    <row r="1042" spans="1:25" ht="12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</row>
    <row r="1043" spans="1:25" ht="12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</row>
    <row r="1044" spans="1:25" ht="12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</row>
    <row r="1045" spans="1:25" ht="12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</row>
    <row r="1046" spans="1:25" ht="12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</row>
    <row r="1047" spans="1:25" ht="12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</row>
    <row r="1048" spans="1:25" ht="12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</row>
    <row r="1049" spans="1:25" ht="12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</row>
    <row r="1050" spans="1:25" ht="12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</row>
    <row r="1051" spans="1:25" ht="12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</row>
    <row r="1052" spans="1:25" ht="12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</row>
    <row r="1053" spans="1:25" ht="12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</row>
    <row r="1054" spans="1:25" ht="12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</row>
    <row r="1055" spans="1:25" ht="12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</row>
    <row r="1056" spans="1:25" ht="12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</row>
    <row r="1057" spans="1:25" ht="12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</row>
    <row r="1058" spans="1:25" ht="12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</row>
    <row r="1059" spans="1:25" ht="12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</row>
    <row r="1060" spans="1:25" ht="12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</row>
    <row r="1061" spans="1:25" ht="12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</row>
    <row r="1062" spans="1:25" ht="12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</row>
    <row r="1063" spans="1:25" ht="12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</row>
    <row r="1064" spans="1:25" ht="12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</row>
    <row r="1065" spans="1:25" ht="12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</row>
    <row r="1066" spans="1:25" ht="12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</row>
    <row r="1067" spans="1:25" ht="12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</row>
    <row r="1068" spans="1:25" ht="12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</row>
    <row r="1069" spans="1:25" ht="12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</row>
    <row r="1070" spans="1:25" ht="12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</row>
    <row r="1071" spans="1:25" ht="12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</row>
    <row r="1072" spans="1:25" ht="12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</row>
    <row r="1073" spans="1:25" ht="12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</row>
    <row r="1074" spans="1:25" ht="12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</row>
    <row r="1075" spans="1:25" ht="12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</row>
    <row r="1076" spans="1:25" ht="12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</row>
    <row r="1077" spans="1:25" ht="12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</row>
    <row r="1078" spans="1:25" ht="12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</row>
    <row r="1079" spans="1:25" ht="12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</row>
    <row r="1080" spans="1:25" ht="12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</row>
    <row r="1081" spans="1:25" ht="12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</row>
    <row r="1082" spans="1:25" ht="12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</row>
    <row r="1083" spans="1:25" ht="12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</row>
    <row r="1084" spans="1:25" ht="12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</row>
    <row r="1085" spans="1:25" ht="12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</row>
    <row r="1086" spans="1:25" ht="12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</row>
    <row r="1087" spans="1:25" ht="12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</row>
    <row r="1088" spans="1:25" ht="12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</row>
    <row r="1089" spans="1:25" ht="12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</row>
    <row r="1090" spans="1:25" ht="12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</row>
    <row r="1091" spans="1:25" ht="12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</row>
    <row r="1092" spans="1:25" ht="12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</row>
    <row r="1093" spans="1:25" ht="12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</row>
    <row r="1094" spans="1:25" ht="12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</row>
    <row r="1095" spans="1:25" ht="12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</row>
    <row r="1096" spans="1:25" ht="12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</row>
    <row r="1097" spans="1:25" ht="12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</row>
    <row r="1098" spans="1:25" ht="12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</row>
    <row r="1099" spans="1:25" ht="12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</row>
    <row r="1100" spans="1:25" ht="12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</row>
    <row r="1101" spans="1:25" ht="12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</row>
    <row r="1102" spans="1:25" ht="12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</row>
    <row r="1103" spans="1:25" ht="12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</row>
    <row r="1104" spans="1:25" ht="12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</row>
    <row r="1105" spans="1:25" ht="12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</row>
    <row r="1106" spans="1:25" ht="12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</row>
    <row r="1107" spans="1:25" ht="12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</row>
    <row r="1108" spans="1:25" ht="12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</row>
    <row r="1109" spans="1:25" ht="12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</row>
    <row r="1110" spans="1:25" ht="12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</row>
    <row r="1111" spans="1:25" ht="12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</row>
    <row r="1112" spans="1:25" ht="12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</row>
    <row r="1113" spans="1:25" ht="12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</row>
    <row r="1114" spans="1:25" ht="12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</row>
    <row r="1115" spans="1:25" ht="12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</row>
    <row r="1116" spans="1:25" ht="12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</row>
    <row r="1117" spans="1:25" ht="12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</row>
    <row r="1118" spans="1:25" ht="12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</row>
    <row r="1119" spans="1:25" ht="12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</row>
    <row r="1120" spans="1:25" ht="12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</row>
    <row r="1121" spans="1:25" ht="12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</row>
    <row r="1122" spans="1:25" ht="12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</row>
    <row r="1123" spans="1:25" ht="12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</row>
    <row r="1124" spans="1:25" ht="12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</row>
    <row r="1125" spans="1:25" ht="12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</row>
    <row r="1126" spans="1:25" ht="12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</row>
    <row r="1127" spans="1:25" ht="12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</row>
    <row r="1128" spans="1:25" ht="12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</row>
    <row r="1129" spans="1:25" ht="12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</row>
    <row r="1130" spans="1:25" ht="12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</row>
    <row r="1131" spans="1:25" ht="12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</row>
    <row r="1132" spans="1:25" ht="12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</row>
    <row r="1133" spans="1:25" ht="12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</row>
    <row r="1134" spans="1:25" ht="12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</row>
    <row r="1135" spans="1:25" ht="12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</row>
    <row r="1136" spans="1:25" ht="12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</row>
    <row r="1137" spans="1:25" ht="12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</row>
    <row r="1138" spans="1:25" ht="12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</row>
    <row r="1139" spans="1:25" ht="12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</row>
    <row r="1140" spans="1:25" ht="12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</row>
    <row r="1141" spans="1:25" ht="12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</row>
    <row r="1142" spans="1:25" ht="12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</row>
    <row r="1143" spans="1:25" ht="12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</row>
    <row r="1144" spans="1:25" ht="12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</row>
    <row r="1145" spans="1:25" ht="12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</row>
    <row r="1146" spans="1:25" ht="12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</row>
    <row r="1147" spans="1:25" ht="12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</row>
    <row r="1148" spans="1:25" ht="12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</row>
    <row r="1149" spans="1:25" ht="12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</row>
    <row r="1150" spans="1:25" ht="12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</row>
    <row r="1151" spans="1:25" ht="12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</row>
    <row r="1152" spans="1:25" ht="12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</row>
    <row r="1153" spans="1:25" ht="12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</row>
    <row r="1154" spans="1:25" ht="12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</row>
    <row r="1155" spans="1:25" ht="12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</row>
    <row r="1156" spans="1:25" ht="12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</row>
    <row r="1157" spans="1:25" ht="12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</row>
    <row r="1158" spans="1:25" ht="12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</row>
    <row r="1159" spans="1:25" ht="12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</row>
    <row r="1160" spans="1:25" ht="12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</row>
    <row r="1161" spans="1:25" ht="12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</row>
    <row r="1162" spans="1:25" ht="12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</row>
    <row r="1163" spans="1:25" ht="12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</row>
    <row r="1164" spans="1:25" ht="12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</row>
    <row r="1165" spans="1:25" ht="12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</row>
    <row r="1166" spans="1:25" ht="12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</row>
    <row r="1167" spans="1:25" ht="12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</row>
    <row r="1168" spans="1:25" ht="12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</row>
    <row r="1169" spans="1:25" ht="12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</row>
    <row r="1170" spans="1:25" ht="12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</row>
    <row r="1171" spans="1:25" ht="12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</row>
    <row r="1172" spans="1:25" ht="12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</row>
    <row r="1173" spans="1:25" ht="12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</row>
    <row r="1174" spans="1:25" ht="12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</row>
    <row r="1175" spans="1:25" ht="12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</row>
    <row r="1176" spans="1:25" ht="12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</row>
    <row r="1177" spans="1:25" ht="12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</row>
    <row r="1178" spans="1:25" ht="12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</row>
    <row r="1179" spans="1:25" ht="12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</row>
    <row r="1180" spans="1:25" ht="12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</row>
    <row r="1181" spans="1:25" ht="12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</row>
    <row r="1182" spans="1:25" ht="12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</row>
    <row r="1183" spans="1:25" ht="12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</row>
    <row r="1184" spans="1:25" ht="12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</row>
    <row r="1185" spans="1:25" ht="12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</row>
    <row r="1186" spans="1:25" ht="12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</row>
    <row r="1187" spans="1:25" ht="12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</row>
    <row r="1188" spans="1:25" ht="12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</row>
    <row r="1189" spans="1:25" ht="12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</row>
    <row r="1190" spans="1:25" ht="12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</row>
    <row r="1191" spans="1:25" ht="12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</row>
    <row r="1192" spans="1:25" ht="12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</row>
    <row r="1193" spans="1:25" ht="12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</row>
    <row r="1194" spans="1:25" ht="12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</row>
    <row r="1195" spans="1:25" ht="12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</row>
    <row r="1196" spans="1:25" ht="12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</row>
    <row r="1197" spans="1:25" ht="12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</row>
    <row r="1198" spans="1:25" ht="12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</row>
    <row r="1199" spans="1:25" ht="12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</row>
    <row r="1200" spans="1:25" ht="12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</row>
    <row r="1201" spans="1:25" ht="12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</row>
    <row r="1202" spans="1:25" ht="12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</row>
    <row r="1203" spans="1:25" ht="12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</row>
    <row r="1204" spans="1:25" ht="12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</row>
    <row r="1205" spans="1:25" ht="12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</row>
    <row r="1206" spans="1:25" ht="12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</row>
    <row r="1207" spans="1:25" ht="12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</row>
    <row r="1208" spans="1:25" ht="12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</row>
    <row r="1209" spans="1:25" ht="12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</row>
    <row r="1210" spans="1:25" ht="12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</row>
    <row r="1211" spans="1:25" ht="12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</row>
    <row r="1212" spans="1:25" ht="12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</row>
    <row r="1213" spans="1:25" ht="12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</row>
    <row r="1214" spans="1:25" ht="12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</row>
    <row r="1215" spans="1:25" ht="12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</row>
    <row r="1216" spans="1:25" ht="12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</row>
    <row r="1217" spans="1:25" ht="12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</row>
    <row r="1218" spans="1:25" ht="12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</row>
    <row r="1219" spans="1:25" ht="12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</row>
    <row r="1220" spans="1:25" ht="12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</row>
    <row r="1221" spans="1:25" ht="12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</row>
    <row r="1222" spans="1:25" ht="12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</row>
    <row r="1223" spans="1:25" ht="12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</row>
    <row r="1224" spans="1:25" ht="12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</row>
    <row r="1225" spans="1:25" ht="12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</row>
    <row r="1226" spans="1:25" ht="12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</row>
    <row r="1227" spans="1:25" ht="12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</row>
    <row r="1228" spans="1:25" ht="12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</row>
    <row r="1229" spans="1:25" ht="12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</row>
    <row r="1230" spans="1:25" ht="12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</row>
    <row r="1231" spans="1:25" ht="12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</row>
    <row r="1232" spans="1:25" ht="12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</row>
    <row r="1233" spans="1:25" ht="12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</row>
    <row r="1234" spans="1:25" ht="12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</row>
    <row r="1235" spans="1:25" ht="12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</row>
    <row r="1236" spans="1:25" ht="12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</row>
    <row r="1237" spans="1:25" ht="12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</row>
    <row r="1238" spans="1:25" ht="12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</row>
    <row r="1239" spans="1:25" ht="12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</row>
    <row r="1240" spans="1:25" ht="12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</row>
    <row r="1241" spans="1:25" ht="12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</row>
    <row r="1242" spans="1:25" ht="12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</row>
    <row r="1243" spans="1:25" ht="12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</row>
    <row r="1244" spans="1:25" ht="12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</row>
    <row r="1245" spans="1:25" ht="12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</row>
    <row r="1246" spans="1:25" ht="12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</row>
    <row r="1247" spans="1:25" ht="12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</row>
    <row r="1248" spans="1:25" ht="12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</row>
    <row r="1249" spans="1:25" ht="12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</row>
    <row r="1250" spans="1:25" ht="12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</row>
    <row r="1251" spans="1:25" ht="12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</row>
    <row r="1252" spans="1:25" ht="12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</row>
    <row r="1253" spans="1:25" ht="12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</row>
    <row r="1254" spans="1:25" ht="12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</row>
    <row r="1255" spans="1:25" ht="12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</row>
    <row r="1256" spans="1:25" ht="12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</row>
    <row r="1257" spans="1:25" ht="12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</row>
    <row r="1258" spans="1:25" ht="12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</row>
    <row r="1259" spans="1:25" ht="12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</row>
    <row r="1260" spans="1:25" ht="12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</row>
  </sheetData>
  <mergeCells count="10">
    <mergeCell ref="G1:J1"/>
    <mergeCell ref="G2:J2"/>
    <mergeCell ref="G3:J3"/>
    <mergeCell ref="G4:J4"/>
    <mergeCell ref="F7:H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H5" sqref="H5"/>
    </sheetView>
  </sheetViews>
  <sheetFormatPr defaultColWidth="9.00390625" defaultRowHeight="12.75"/>
  <cols>
    <col min="1" max="1" width="4.125" style="4" customWidth="1"/>
    <col min="2" max="2" width="40.375" style="12" customWidth="1"/>
    <col min="3" max="3" width="6.625" style="4" customWidth="1"/>
    <col min="4" max="4" width="9.125" style="4" customWidth="1"/>
    <col min="5" max="5" width="10.125" style="4" customWidth="1"/>
    <col min="6" max="6" width="10.625" style="4" customWidth="1"/>
    <col min="7" max="7" width="14.75390625" style="4" customWidth="1"/>
    <col min="8" max="8" width="9.25390625" style="4" customWidth="1"/>
    <col min="9" max="9" width="10.875" style="4" customWidth="1"/>
    <col min="10" max="10" width="10.375" style="4" customWidth="1"/>
    <col min="11" max="16384" width="9.125" style="4" customWidth="1"/>
  </cols>
  <sheetData>
    <row r="1" spans="7:10" ht="12.75">
      <c r="G1" s="197" t="s">
        <v>211</v>
      </c>
      <c r="H1" s="197"/>
      <c r="I1" s="197"/>
      <c r="J1" s="197"/>
    </row>
    <row r="2" spans="7:10" ht="12.75">
      <c r="G2" s="197" t="s">
        <v>232</v>
      </c>
      <c r="H2" s="197"/>
      <c r="I2" s="197"/>
      <c r="J2" s="197"/>
    </row>
    <row r="3" spans="7:10" ht="12.75">
      <c r="G3" s="197" t="s">
        <v>213</v>
      </c>
      <c r="H3" s="197"/>
      <c r="I3" s="197"/>
      <c r="J3" s="197"/>
    </row>
    <row r="4" spans="7:10" ht="12.75">
      <c r="G4" s="227" t="s">
        <v>233</v>
      </c>
      <c r="H4" s="227"/>
      <c r="I4" s="227"/>
      <c r="J4" s="227"/>
    </row>
    <row r="5" spans="2:10" ht="12.75">
      <c r="B5" s="12" t="s">
        <v>219</v>
      </c>
      <c r="G5" s="21"/>
      <c r="H5" s="21"/>
      <c r="I5" s="21"/>
      <c r="J5" s="21"/>
    </row>
    <row r="6" spans="7:10" ht="12.75">
      <c r="G6" s="13"/>
      <c r="H6" s="13"/>
      <c r="I6" s="13"/>
      <c r="J6" s="13"/>
    </row>
    <row r="7" spans="1:10" ht="15.75">
      <c r="A7" s="198" t="s">
        <v>78</v>
      </c>
      <c r="B7" s="201" t="s">
        <v>79</v>
      </c>
      <c r="C7" s="198" t="s">
        <v>80</v>
      </c>
      <c r="D7" s="199"/>
      <c r="E7" s="198" t="s">
        <v>83</v>
      </c>
      <c r="F7" s="199"/>
      <c r="G7" s="199"/>
      <c r="H7" s="199"/>
      <c r="I7" s="199"/>
      <c r="J7" s="199"/>
    </row>
    <row r="8" spans="1:10" ht="12.75">
      <c r="A8" s="199"/>
      <c r="B8" s="202"/>
      <c r="C8" s="200" t="s">
        <v>81</v>
      </c>
      <c r="D8" s="200" t="s">
        <v>82</v>
      </c>
      <c r="E8" s="200" t="s">
        <v>84</v>
      </c>
      <c r="F8" s="200" t="s">
        <v>85</v>
      </c>
      <c r="G8" s="199"/>
      <c r="H8" s="199"/>
      <c r="I8" s="199"/>
      <c r="J8" s="200" t="s">
        <v>90</v>
      </c>
    </row>
    <row r="9" spans="1:10" ht="12.75">
      <c r="A9" s="199"/>
      <c r="B9" s="202"/>
      <c r="C9" s="199"/>
      <c r="D9" s="199"/>
      <c r="E9" s="199"/>
      <c r="F9" s="200" t="s">
        <v>86</v>
      </c>
      <c r="G9" s="200" t="s">
        <v>87</v>
      </c>
      <c r="H9" s="199"/>
      <c r="I9" s="199"/>
      <c r="J9" s="199"/>
    </row>
    <row r="10" spans="1:10" ht="25.5">
      <c r="A10" s="199"/>
      <c r="B10" s="202"/>
      <c r="C10" s="199"/>
      <c r="D10" s="199"/>
      <c r="E10" s="199"/>
      <c r="F10" s="199"/>
      <c r="G10" s="16" t="s">
        <v>88</v>
      </c>
      <c r="H10" s="7" t="s">
        <v>89</v>
      </c>
      <c r="I10" s="7" t="s">
        <v>215</v>
      </c>
      <c r="J10" s="199"/>
    </row>
    <row r="11" spans="1:10" ht="12.75">
      <c r="A11" s="2">
        <v>1</v>
      </c>
      <c r="B11" s="14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s="11" customFormat="1" ht="12.75">
      <c r="A12" s="15" t="s">
        <v>98</v>
      </c>
      <c r="B12" s="33" t="s">
        <v>2</v>
      </c>
      <c r="C12" s="34" t="s">
        <v>5</v>
      </c>
      <c r="D12" s="34" t="s">
        <v>3</v>
      </c>
      <c r="E12" s="35"/>
      <c r="F12" s="32"/>
      <c r="G12" s="15"/>
      <c r="H12" s="15"/>
      <c r="I12" s="15"/>
      <c r="J12" s="15"/>
    </row>
    <row r="13" spans="1:10" s="29" customFormat="1" ht="12.75">
      <c r="A13" s="37"/>
      <c r="B13" s="38" t="s">
        <v>0</v>
      </c>
      <c r="C13" s="39" t="s">
        <v>94</v>
      </c>
      <c r="D13" s="39"/>
      <c r="E13" s="40"/>
      <c r="F13" s="40"/>
      <c r="G13" s="37"/>
      <c r="H13" s="37"/>
      <c r="I13" s="37"/>
      <c r="J13" s="37"/>
    </row>
    <row r="14" spans="1:10" s="29" customFormat="1" ht="12.75">
      <c r="A14" s="41"/>
      <c r="B14" s="42" t="s">
        <v>1</v>
      </c>
      <c r="C14" s="43"/>
      <c r="D14" s="43" t="s">
        <v>95</v>
      </c>
      <c r="E14" s="44">
        <v>170900</v>
      </c>
      <c r="F14" s="45">
        <v>170900</v>
      </c>
      <c r="G14" s="41"/>
      <c r="H14" s="41"/>
      <c r="I14" s="41"/>
      <c r="J14" s="41"/>
    </row>
    <row r="15" spans="1:10" s="29" customFormat="1" ht="12.75">
      <c r="A15" s="46"/>
      <c r="B15" s="47" t="s">
        <v>6</v>
      </c>
      <c r="C15" s="48"/>
      <c r="D15" s="48" t="s">
        <v>4</v>
      </c>
      <c r="E15" s="49">
        <v>42000</v>
      </c>
      <c r="F15" s="49">
        <v>42000</v>
      </c>
      <c r="G15" s="46"/>
      <c r="H15" s="46"/>
      <c r="I15" s="46"/>
      <c r="J15" s="46"/>
    </row>
    <row r="16" spans="1:10" s="11" customFormat="1" ht="12.75">
      <c r="A16" s="15"/>
      <c r="B16" s="17" t="s">
        <v>102</v>
      </c>
      <c r="C16" s="15"/>
      <c r="D16" s="15"/>
      <c r="E16" s="18">
        <f>SUM(E14:E15)</f>
        <v>212900</v>
      </c>
      <c r="F16" s="18">
        <f>SUM(F14:F15)</f>
        <v>212900</v>
      </c>
      <c r="G16" s="15"/>
      <c r="H16" s="15"/>
      <c r="I16" s="15"/>
      <c r="J16" s="15"/>
    </row>
    <row r="17" spans="1:10" s="29" customFormat="1" ht="12.75">
      <c r="A17" s="37"/>
      <c r="B17" s="38" t="s">
        <v>8</v>
      </c>
      <c r="C17" s="40">
        <v>600</v>
      </c>
      <c r="D17" s="40"/>
      <c r="E17" s="40"/>
      <c r="F17" s="40"/>
      <c r="G17" s="40"/>
      <c r="H17" s="37"/>
      <c r="I17" s="37"/>
      <c r="J17" s="50"/>
    </row>
    <row r="18" spans="1:10" s="29" customFormat="1" ht="12.75">
      <c r="A18" s="41"/>
      <c r="B18" s="42" t="s">
        <v>7</v>
      </c>
      <c r="C18" s="45"/>
      <c r="D18" s="45">
        <v>60014</v>
      </c>
      <c r="E18" s="45"/>
      <c r="F18" s="45"/>
      <c r="G18" s="45"/>
      <c r="H18" s="41"/>
      <c r="I18" s="41"/>
      <c r="J18" s="51"/>
    </row>
    <row r="19" spans="1:10" s="29" customFormat="1" ht="12.75">
      <c r="A19" s="41"/>
      <c r="B19" s="42"/>
      <c r="C19" s="45"/>
      <c r="D19" s="45"/>
      <c r="E19" s="45">
        <v>921985</v>
      </c>
      <c r="F19" s="45">
        <v>921985</v>
      </c>
      <c r="G19" s="45">
        <v>272995</v>
      </c>
      <c r="H19" s="41"/>
      <c r="I19" s="41"/>
      <c r="J19" s="51"/>
    </row>
    <row r="20" spans="1:10" s="29" customFormat="1" ht="12.75">
      <c r="A20" s="46"/>
      <c r="B20" s="47" t="s">
        <v>9</v>
      </c>
      <c r="C20" s="49"/>
      <c r="D20" s="49"/>
      <c r="E20" s="49">
        <v>1775508</v>
      </c>
      <c r="F20" s="49"/>
      <c r="G20" s="49"/>
      <c r="H20" s="46"/>
      <c r="I20" s="46"/>
      <c r="J20" s="52">
        <v>1775508</v>
      </c>
    </row>
    <row r="21" spans="1:10" s="11" customFormat="1" ht="12.75">
      <c r="A21" s="15"/>
      <c r="B21" s="17" t="s">
        <v>101</v>
      </c>
      <c r="C21" s="15"/>
      <c r="D21" s="19"/>
      <c r="E21" s="20">
        <f>SUM(E19:E20)</f>
        <v>2697493</v>
      </c>
      <c r="F21" s="18">
        <f>SUM(F19:F20)</f>
        <v>921985</v>
      </c>
      <c r="G21" s="18">
        <f>SUM(G19:G20)</f>
        <v>272995</v>
      </c>
      <c r="H21" s="15"/>
      <c r="I21" s="15"/>
      <c r="J21" s="20">
        <f>SUM(J19:J20)</f>
        <v>1775508</v>
      </c>
    </row>
    <row r="22" spans="1:10" s="29" customFormat="1" ht="12.75">
      <c r="A22" s="37"/>
      <c r="B22" s="38" t="s">
        <v>11</v>
      </c>
      <c r="C22" s="40">
        <v>630</v>
      </c>
      <c r="D22" s="53"/>
      <c r="E22" s="54"/>
      <c r="F22" s="54"/>
      <c r="G22" s="37"/>
      <c r="H22" s="37"/>
      <c r="I22" s="37"/>
      <c r="J22" s="37"/>
    </row>
    <row r="23" spans="1:10" s="29" customFormat="1" ht="12.75">
      <c r="A23" s="46"/>
      <c r="B23" s="47" t="s">
        <v>10</v>
      </c>
      <c r="C23" s="49"/>
      <c r="D23" s="55">
        <v>63003</v>
      </c>
      <c r="E23" s="56">
        <v>3000</v>
      </c>
      <c r="F23" s="56">
        <v>3000</v>
      </c>
      <c r="G23" s="46"/>
      <c r="H23" s="46"/>
      <c r="I23" s="46"/>
      <c r="J23" s="46"/>
    </row>
    <row r="24" spans="1:10" s="11" customFormat="1" ht="12.75">
      <c r="A24" s="15"/>
      <c r="B24" s="17" t="s">
        <v>103</v>
      </c>
      <c r="C24" s="15"/>
      <c r="D24" s="15"/>
      <c r="E24" s="18">
        <f>SUM(E23)</f>
        <v>3000</v>
      </c>
      <c r="F24" s="18">
        <f>SUM(F23)</f>
        <v>3000</v>
      </c>
      <c r="G24" s="15"/>
      <c r="H24" s="15"/>
      <c r="I24" s="15"/>
      <c r="J24" s="15"/>
    </row>
    <row r="25" spans="1:10" s="29" customFormat="1" ht="12.75">
      <c r="A25" s="37"/>
      <c r="B25" s="38" t="s">
        <v>12</v>
      </c>
      <c r="C25" s="40">
        <v>700</v>
      </c>
      <c r="D25" s="57"/>
      <c r="E25" s="58"/>
      <c r="F25" s="58"/>
      <c r="G25" s="59"/>
      <c r="H25" s="59"/>
      <c r="I25" s="59"/>
      <c r="J25" s="59"/>
    </row>
    <row r="26" spans="1:10" s="29" customFormat="1" ht="12.75">
      <c r="A26" s="46"/>
      <c r="B26" s="47" t="s">
        <v>13</v>
      </c>
      <c r="C26" s="49"/>
      <c r="D26" s="60">
        <v>70005</v>
      </c>
      <c r="E26" s="61">
        <v>152950</v>
      </c>
      <c r="F26" s="61">
        <v>152950</v>
      </c>
      <c r="G26" s="62"/>
      <c r="H26" s="62"/>
      <c r="I26" s="62"/>
      <c r="J26" s="62"/>
    </row>
    <row r="27" spans="1:10" s="11" customFormat="1" ht="12.75">
      <c r="A27" s="15"/>
      <c r="B27" s="17" t="s">
        <v>100</v>
      </c>
      <c r="C27" s="7"/>
      <c r="D27" s="7"/>
      <c r="E27" s="10">
        <f>SUM(E26)</f>
        <v>152950</v>
      </c>
      <c r="F27" s="10">
        <f>SUM(F26)</f>
        <v>152950</v>
      </c>
      <c r="G27" s="7"/>
      <c r="H27" s="7"/>
      <c r="I27" s="7"/>
      <c r="J27" s="7"/>
    </row>
    <row r="28" spans="1:10" s="29" customFormat="1" ht="12.75">
      <c r="A28" s="37"/>
      <c r="B28" s="38" t="s">
        <v>16</v>
      </c>
      <c r="C28" s="40">
        <v>750</v>
      </c>
      <c r="D28" s="40"/>
      <c r="E28" s="63"/>
      <c r="F28" s="63"/>
      <c r="G28" s="63"/>
      <c r="H28" s="59"/>
      <c r="I28" s="59"/>
      <c r="J28" s="59"/>
    </row>
    <row r="29" spans="1:10" s="29" customFormat="1" ht="12.75">
      <c r="A29" s="41"/>
      <c r="B29" s="42" t="s">
        <v>15</v>
      </c>
      <c r="C29" s="45"/>
      <c r="D29" s="45">
        <v>75019</v>
      </c>
      <c r="E29" s="44">
        <v>124122</v>
      </c>
      <c r="F29" s="44">
        <v>124122</v>
      </c>
      <c r="G29" s="44"/>
      <c r="H29" s="64"/>
      <c r="I29" s="64"/>
      <c r="J29" s="64"/>
    </row>
    <row r="30" spans="1:10" s="29" customFormat="1" ht="12.75">
      <c r="A30" s="41"/>
      <c r="B30" s="42" t="s">
        <v>9</v>
      </c>
      <c r="C30" s="45"/>
      <c r="D30" s="45">
        <v>75020</v>
      </c>
      <c r="E30" s="44">
        <v>2405972</v>
      </c>
      <c r="F30" s="44">
        <v>2405972</v>
      </c>
      <c r="G30" s="44">
        <v>1702462</v>
      </c>
      <c r="H30" s="64"/>
      <c r="I30" s="64"/>
      <c r="J30" s="64"/>
    </row>
    <row r="31" spans="1:10" s="29" customFormat="1" ht="12.75">
      <c r="A31" s="46"/>
      <c r="B31" s="47" t="s">
        <v>24</v>
      </c>
      <c r="C31" s="49"/>
      <c r="D31" s="49">
        <v>75095</v>
      </c>
      <c r="E31" s="65">
        <v>60000</v>
      </c>
      <c r="F31" s="65">
        <v>60000</v>
      </c>
      <c r="G31" s="65"/>
      <c r="H31" s="62"/>
      <c r="I31" s="62"/>
      <c r="J31" s="62"/>
    </row>
    <row r="32" spans="1:10" s="11" customFormat="1" ht="15.75" customHeight="1">
      <c r="A32" s="15"/>
      <c r="B32" s="17" t="s">
        <v>99</v>
      </c>
      <c r="C32" s="7"/>
      <c r="D32" s="7"/>
      <c r="E32" s="10">
        <f>SUM(E29:E31)</f>
        <v>2590094</v>
      </c>
      <c r="F32" s="10">
        <f>SUM(F29:F31)</f>
        <v>2590094</v>
      </c>
      <c r="G32" s="10">
        <f>SUM(G29:G31)</f>
        <v>1702462</v>
      </c>
      <c r="H32" s="7"/>
      <c r="I32" s="7"/>
      <c r="J32" s="7"/>
    </row>
    <row r="33" spans="1:10" s="29" customFormat="1" ht="12.75">
      <c r="A33" s="37"/>
      <c r="B33" s="38" t="s">
        <v>17</v>
      </c>
      <c r="C33" s="40">
        <v>757</v>
      </c>
      <c r="D33" s="53"/>
      <c r="E33" s="54"/>
      <c r="F33" s="54"/>
      <c r="G33" s="54"/>
      <c r="H33" s="54"/>
      <c r="I33" s="54"/>
      <c r="J33" s="53"/>
    </row>
    <row r="34" spans="1:10" s="29" customFormat="1" ht="12.75">
      <c r="A34" s="46"/>
      <c r="B34" s="47" t="s">
        <v>18</v>
      </c>
      <c r="C34" s="49"/>
      <c r="D34" s="55">
        <v>75704</v>
      </c>
      <c r="E34" s="56">
        <v>2533000</v>
      </c>
      <c r="F34" s="56">
        <v>2533000</v>
      </c>
      <c r="G34" s="56"/>
      <c r="H34" s="56"/>
      <c r="I34" s="56">
        <v>2533000</v>
      </c>
      <c r="J34" s="55"/>
    </row>
    <row r="35" spans="1:10" s="11" customFormat="1" ht="15.75" customHeight="1">
      <c r="A35" s="15"/>
      <c r="B35" s="23" t="s">
        <v>112</v>
      </c>
      <c r="C35" s="19"/>
      <c r="D35" s="19"/>
      <c r="E35" s="18">
        <f>SUM(E34)</f>
        <v>2533000</v>
      </c>
      <c r="F35" s="18">
        <f>SUM(F34)</f>
        <v>2533000</v>
      </c>
      <c r="G35" s="18"/>
      <c r="H35" s="18"/>
      <c r="I35" s="18">
        <f>SUM(I34)</f>
        <v>2533000</v>
      </c>
      <c r="J35" s="19"/>
    </row>
    <row r="36" spans="1:10" s="29" customFormat="1" ht="12.75">
      <c r="A36" s="37"/>
      <c r="B36" s="38" t="s">
        <v>19</v>
      </c>
      <c r="C36" s="40">
        <v>758</v>
      </c>
      <c r="D36" s="53"/>
      <c r="E36" s="54"/>
      <c r="F36" s="54"/>
      <c r="G36" s="54"/>
      <c r="H36" s="53"/>
      <c r="I36" s="53"/>
      <c r="J36" s="53"/>
    </row>
    <row r="37" spans="1:10" s="29" customFormat="1" ht="38.25">
      <c r="A37" s="46"/>
      <c r="B37" s="47" t="s">
        <v>228</v>
      </c>
      <c r="C37" s="49"/>
      <c r="D37" s="55">
        <v>75818</v>
      </c>
      <c r="E37" s="56">
        <v>311383</v>
      </c>
      <c r="F37" s="56">
        <v>311383</v>
      </c>
      <c r="G37" s="56"/>
      <c r="H37" s="55"/>
      <c r="I37" s="55"/>
      <c r="J37" s="55"/>
    </row>
    <row r="38" spans="1:10" s="11" customFormat="1" ht="13.5" customHeight="1">
      <c r="A38" s="15"/>
      <c r="B38" s="23" t="s">
        <v>113</v>
      </c>
      <c r="C38" s="19"/>
      <c r="D38" s="19"/>
      <c r="E38" s="18">
        <f>SUM(E37)</f>
        <v>311383</v>
      </c>
      <c r="F38" s="18">
        <f>SUM(F37)</f>
        <v>311383</v>
      </c>
      <c r="G38" s="18"/>
      <c r="H38" s="19"/>
      <c r="I38" s="19"/>
      <c r="J38" s="19"/>
    </row>
    <row r="39" spans="1:10" s="70" customFormat="1" ht="13.5" customHeight="1">
      <c r="A39" s="66"/>
      <c r="B39" s="67" t="s">
        <v>20</v>
      </c>
      <c r="C39" s="68">
        <v>801</v>
      </c>
      <c r="D39" s="68"/>
      <c r="E39" s="69"/>
      <c r="F39" s="69"/>
      <c r="G39" s="69"/>
      <c r="H39" s="68"/>
      <c r="I39" s="68"/>
      <c r="J39" s="68"/>
    </row>
    <row r="40" spans="1:10" s="70" customFormat="1" ht="13.5" customHeight="1">
      <c r="A40" s="71"/>
      <c r="B40" s="72" t="s">
        <v>21</v>
      </c>
      <c r="C40" s="73"/>
      <c r="D40" s="73">
        <v>80120</v>
      </c>
      <c r="E40" s="74">
        <v>1928094</v>
      </c>
      <c r="F40" s="74">
        <v>1928094</v>
      </c>
      <c r="G40" s="74">
        <v>1623425</v>
      </c>
      <c r="H40" s="75"/>
      <c r="I40" s="75"/>
      <c r="J40" s="75"/>
    </row>
    <row r="41" spans="1:10" s="70" customFormat="1" ht="13.5" customHeight="1">
      <c r="A41" s="71"/>
      <c r="B41" s="76" t="s">
        <v>216</v>
      </c>
      <c r="C41" s="73"/>
      <c r="D41" s="73"/>
      <c r="E41" s="77">
        <v>1387821</v>
      </c>
      <c r="F41" s="77">
        <v>1387821</v>
      </c>
      <c r="G41" s="77">
        <v>1144132</v>
      </c>
      <c r="H41" s="73"/>
      <c r="I41" s="73"/>
      <c r="J41" s="73"/>
    </row>
    <row r="42" spans="1:10" s="70" customFormat="1" ht="13.5" customHeight="1">
      <c r="A42" s="71"/>
      <c r="B42" s="76" t="s">
        <v>217</v>
      </c>
      <c r="C42" s="73"/>
      <c r="D42" s="73"/>
      <c r="E42" s="77">
        <v>349355</v>
      </c>
      <c r="F42" s="77">
        <v>349355</v>
      </c>
      <c r="G42" s="77">
        <v>310693</v>
      </c>
      <c r="H42" s="73"/>
      <c r="I42" s="73"/>
      <c r="J42" s="73"/>
    </row>
    <row r="43" spans="1:10" s="70" customFormat="1" ht="13.5" customHeight="1">
      <c r="A43" s="71"/>
      <c r="B43" s="76" t="s">
        <v>218</v>
      </c>
      <c r="C43" s="73"/>
      <c r="D43" s="73"/>
      <c r="E43" s="77">
        <v>190918</v>
      </c>
      <c r="F43" s="77">
        <v>190918</v>
      </c>
      <c r="G43" s="77">
        <v>168600</v>
      </c>
      <c r="H43" s="73"/>
      <c r="I43" s="73"/>
      <c r="J43" s="73"/>
    </row>
    <row r="44" spans="1:10" s="70" customFormat="1" ht="13.5" customHeight="1">
      <c r="A44" s="71"/>
      <c r="B44" s="72" t="s">
        <v>22</v>
      </c>
      <c r="C44" s="73"/>
      <c r="D44" s="73">
        <v>80123</v>
      </c>
      <c r="E44" s="74">
        <v>1402127</v>
      </c>
      <c r="F44" s="74">
        <v>1402127</v>
      </c>
      <c r="G44" s="74">
        <v>1252431</v>
      </c>
      <c r="H44" s="75"/>
      <c r="I44" s="75"/>
      <c r="J44" s="75"/>
    </row>
    <row r="45" spans="1:10" s="70" customFormat="1" ht="13.5" customHeight="1">
      <c r="A45" s="71"/>
      <c r="B45" s="76" t="s">
        <v>217</v>
      </c>
      <c r="C45" s="73"/>
      <c r="D45" s="73"/>
      <c r="E45" s="77">
        <v>916628</v>
      </c>
      <c r="F45" s="77">
        <v>916628</v>
      </c>
      <c r="G45" s="77">
        <v>820238</v>
      </c>
      <c r="H45" s="73"/>
      <c r="I45" s="73"/>
      <c r="J45" s="73"/>
    </row>
    <row r="46" spans="1:10" s="70" customFormat="1" ht="13.5" customHeight="1">
      <c r="A46" s="71"/>
      <c r="B46" s="76" t="s">
        <v>218</v>
      </c>
      <c r="C46" s="73"/>
      <c r="D46" s="73"/>
      <c r="E46" s="77">
        <v>485499</v>
      </c>
      <c r="F46" s="77">
        <v>485499</v>
      </c>
      <c r="G46" s="77">
        <v>432193</v>
      </c>
      <c r="H46" s="73"/>
      <c r="I46" s="73"/>
      <c r="J46" s="73"/>
    </row>
    <row r="47" spans="1:10" s="70" customFormat="1" ht="13.5" customHeight="1">
      <c r="A47" s="71"/>
      <c r="B47" s="72" t="s">
        <v>23</v>
      </c>
      <c r="C47" s="73"/>
      <c r="D47" s="73">
        <v>80130</v>
      </c>
      <c r="E47" s="74">
        <v>2777045</v>
      </c>
      <c r="F47" s="74">
        <v>2737045</v>
      </c>
      <c r="G47" s="74">
        <v>2391300</v>
      </c>
      <c r="H47" s="75"/>
      <c r="I47" s="75"/>
      <c r="J47" s="75">
        <v>40000</v>
      </c>
    </row>
    <row r="48" spans="1:10" s="70" customFormat="1" ht="13.5" customHeight="1">
      <c r="A48" s="71"/>
      <c r="B48" s="76" t="s">
        <v>217</v>
      </c>
      <c r="C48" s="73"/>
      <c r="D48" s="73"/>
      <c r="E48" s="77">
        <v>1035031</v>
      </c>
      <c r="F48" s="77">
        <v>995031</v>
      </c>
      <c r="G48" s="77">
        <v>872688</v>
      </c>
      <c r="H48" s="73"/>
      <c r="I48" s="73"/>
      <c r="J48" s="73">
        <v>40000</v>
      </c>
    </row>
    <row r="49" spans="1:10" s="70" customFormat="1" ht="13.5" customHeight="1">
      <c r="A49" s="71"/>
      <c r="B49" s="76" t="s">
        <v>218</v>
      </c>
      <c r="C49" s="73"/>
      <c r="D49" s="73"/>
      <c r="E49" s="77">
        <v>1742014</v>
      </c>
      <c r="F49" s="77">
        <v>1742014</v>
      </c>
      <c r="G49" s="77">
        <v>1518612</v>
      </c>
      <c r="H49" s="73"/>
      <c r="I49" s="73"/>
      <c r="J49" s="73"/>
    </row>
    <row r="50" spans="1:10" s="70" customFormat="1" ht="13.5" customHeight="1">
      <c r="A50" s="71"/>
      <c r="B50" s="78" t="s">
        <v>214</v>
      </c>
      <c r="C50" s="73"/>
      <c r="D50" s="73">
        <v>80144</v>
      </c>
      <c r="E50" s="77">
        <v>304489</v>
      </c>
      <c r="F50" s="77">
        <v>304489</v>
      </c>
      <c r="G50" s="77"/>
      <c r="H50" s="73">
        <v>304489</v>
      </c>
      <c r="I50" s="73"/>
      <c r="J50" s="73"/>
    </row>
    <row r="51" spans="1:10" s="70" customFormat="1" ht="13.5" customHeight="1">
      <c r="A51" s="71"/>
      <c r="B51" s="78" t="s">
        <v>35</v>
      </c>
      <c r="C51" s="73"/>
      <c r="D51" s="73">
        <v>80146</v>
      </c>
      <c r="E51" s="77">
        <v>38976</v>
      </c>
      <c r="F51" s="77">
        <v>38976</v>
      </c>
      <c r="G51" s="77">
        <v>24033</v>
      </c>
      <c r="H51" s="73"/>
      <c r="I51" s="73"/>
      <c r="J51" s="73"/>
    </row>
    <row r="52" spans="1:10" s="70" customFormat="1" ht="13.5" customHeight="1">
      <c r="A52" s="71"/>
      <c r="B52" s="78" t="s">
        <v>24</v>
      </c>
      <c r="C52" s="73"/>
      <c r="D52" s="73">
        <v>80195</v>
      </c>
      <c r="E52" s="74">
        <f>SUM(E53:E54)</f>
        <v>23200</v>
      </c>
      <c r="F52" s="74">
        <f>SUM(F53:F54)</f>
        <v>23200</v>
      </c>
      <c r="G52" s="77"/>
      <c r="H52" s="75"/>
      <c r="I52" s="75"/>
      <c r="J52" s="75"/>
    </row>
    <row r="53" spans="1:10" s="70" customFormat="1" ht="13.5" customHeight="1">
      <c r="A53" s="71"/>
      <c r="B53" s="78" t="s">
        <v>41</v>
      </c>
      <c r="C53" s="73"/>
      <c r="D53" s="73"/>
      <c r="E53" s="77">
        <v>1200</v>
      </c>
      <c r="F53" s="77">
        <v>1200</v>
      </c>
      <c r="G53" s="77"/>
      <c r="H53" s="73"/>
      <c r="I53" s="73"/>
      <c r="J53" s="73"/>
    </row>
    <row r="54" spans="1:10" s="70" customFormat="1" ht="13.5" customHeight="1">
      <c r="A54" s="79"/>
      <c r="B54" s="80" t="s">
        <v>40</v>
      </c>
      <c r="C54" s="83"/>
      <c r="D54" s="83"/>
      <c r="E54" s="84">
        <v>22000</v>
      </c>
      <c r="F54" s="84">
        <v>22000</v>
      </c>
      <c r="G54" s="84"/>
      <c r="H54" s="81"/>
      <c r="I54" s="81"/>
      <c r="J54" s="81"/>
    </row>
    <row r="55" spans="1:10" s="11" customFormat="1" ht="12.75">
      <c r="A55" s="15"/>
      <c r="B55" s="23" t="s">
        <v>114</v>
      </c>
      <c r="C55" s="19"/>
      <c r="D55" s="19"/>
      <c r="E55" s="18">
        <f>SUM(E52+E51+E50+E47+E44+E40)</f>
        <v>6473931</v>
      </c>
      <c r="F55" s="18">
        <f>SUM(F52+F51+F50+F47+F44+F40)</f>
        <v>6433931</v>
      </c>
      <c r="G55" s="18">
        <f>SUM(G52+G51+G50+G47+G44+G40)</f>
        <v>5291189</v>
      </c>
      <c r="H55" s="19">
        <f>SUM(H52+H51+H50+H47+H44+H40)</f>
        <v>304489</v>
      </c>
      <c r="I55" s="19"/>
      <c r="J55" s="19">
        <v>40000</v>
      </c>
    </row>
    <row r="56" spans="1:10" s="29" customFormat="1" ht="13.5" customHeight="1">
      <c r="A56" s="37"/>
      <c r="B56" s="38" t="s">
        <v>25</v>
      </c>
      <c r="C56" s="40">
        <v>852</v>
      </c>
      <c r="D56" s="40"/>
      <c r="E56" s="63"/>
      <c r="F56" s="63"/>
      <c r="G56" s="63"/>
      <c r="H56" s="63"/>
      <c r="I56" s="53"/>
      <c r="J56" s="40"/>
    </row>
    <row r="57" spans="1:10" s="29" customFormat="1" ht="13.5" customHeight="1">
      <c r="A57" s="41"/>
      <c r="B57" s="42" t="s">
        <v>26</v>
      </c>
      <c r="C57" s="45"/>
      <c r="D57" s="45">
        <v>85201</v>
      </c>
      <c r="E57" s="44">
        <v>117400</v>
      </c>
      <c r="F57" s="44">
        <v>117400</v>
      </c>
      <c r="G57" s="44">
        <v>43444</v>
      </c>
      <c r="H57" s="44"/>
      <c r="I57" s="85"/>
      <c r="J57" s="45"/>
    </row>
    <row r="58" spans="1:10" s="29" customFormat="1" ht="13.5" customHeight="1">
      <c r="A58" s="41"/>
      <c r="B58" s="42" t="s">
        <v>27</v>
      </c>
      <c r="C58" s="45"/>
      <c r="D58" s="45">
        <v>85202</v>
      </c>
      <c r="E58" s="44">
        <v>2255352</v>
      </c>
      <c r="F58" s="44">
        <v>2160352</v>
      </c>
      <c r="G58" s="44">
        <v>1391742</v>
      </c>
      <c r="H58" s="44"/>
      <c r="I58" s="85"/>
      <c r="J58" s="45">
        <v>95000</v>
      </c>
    </row>
    <row r="59" spans="1:10" s="29" customFormat="1" ht="13.5" customHeight="1">
      <c r="A59" s="41"/>
      <c r="B59" s="42" t="s">
        <v>28</v>
      </c>
      <c r="C59" s="45"/>
      <c r="D59" s="45">
        <v>85204</v>
      </c>
      <c r="E59" s="44">
        <v>300000</v>
      </c>
      <c r="F59" s="44">
        <v>300000</v>
      </c>
      <c r="G59" s="44"/>
      <c r="H59" s="44"/>
      <c r="I59" s="85"/>
      <c r="J59" s="45"/>
    </row>
    <row r="60" spans="1:10" s="29" customFormat="1" ht="13.5" customHeight="1">
      <c r="A60" s="41"/>
      <c r="B60" s="42" t="s">
        <v>29</v>
      </c>
      <c r="C60" s="45"/>
      <c r="D60" s="45">
        <v>85218</v>
      </c>
      <c r="E60" s="44">
        <v>122480</v>
      </c>
      <c r="F60" s="44">
        <v>122480</v>
      </c>
      <c r="G60" s="44">
        <v>101980</v>
      </c>
      <c r="H60" s="44"/>
      <c r="I60" s="85"/>
      <c r="J60" s="45"/>
    </row>
    <row r="61" spans="1:10" s="29" customFormat="1" ht="13.5" customHeight="1">
      <c r="A61" s="46"/>
      <c r="B61" s="47" t="s">
        <v>14</v>
      </c>
      <c r="C61" s="49"/>
      <c r="D61" s="49">
        <v>85295</v>
      </c>
      <c r="E61" s="65">
        <v>3000</v>
      </c>
      <c r="F61" s="65">
        <v>3000</v>
      </c>
      <c r="G61" s="65"/>
      <c r="H61" s="65">
        <v>3000</v>
      </c>
      <c r="I61" s="55"/>
      <c r="J61" s="49"/>
    </row>
    <row r="62" spans="1:10" s="11" customFormat="1" ht="12.75">
      <c r="A62" s="15"/>
      <c r="B62" s="23" t="s">
        <v>116</v>
      </c>
      <c r="C62" s="19"/>
      <c r="D62" s="19"/>
      <c r="E62" s="18">
        <f>SUM(E57:E61)</f>
        <v>2798232</v>
      </c>
      <c r="F62" s="18">
        <f>SUM(F57:F61)</f>
        <v>2703232</v>
      </c>
      <c r="G62" s="18">
        <f>SUM(G57:G61)</f>
        <v>1537166</v>
      </c>
      <c r="H62" s="18">
        <f>SUM(H57:H61)</f>
        <v>3000</v>
      </c>
      <c r="I62" s="19"/>
      <c r="J62" s="18">
        <f>SUM(J57:J61)</f>
        <v>95000</v>
      </c>
    </row>
    <row r="63" spans="1:10" s="29" customFormat="1" ht="25.5">
      <c r="A63" s="37"/>
      <c r="B63" s="38" t="s">
        <v>31</v>
      </c>
      <c r="C63" s="40">
        <v>853</v>
      </c>
      <c r="D63" s="53"/>
      <c r="E63" s="54"/>
      <c r="F63" s="54"/>
      <c r="G63" s="54"/>
      <c r="H63" s="54"/>
      <c r="I63" s="53"/>
      <c r="J63" s="54"/>
    </row>
    <row r="64" spans="1:10" s="29" customFormat="1" ht="12.75">
      <c r="A64" s="46"/>
      <c r="B64" s="47" t="s">
        <v>30</v>
      </c>
      <c r="C64" s="49"/>
      <c r="D64" s="55">
        <v>85333</v>
      </c>
      <c r="E64" s="56">
        <v>472855</v>
      </c>
      <c r="F64" s="56">
        <v>472855</v>
      </c>
      <c r="G64" s="56">
        <v>419682</v>
      </c>
      <c r="H64" s="56"/>
      <c r="I64" s="55"/>
      <c r="J64" s="56"/>
    </row>
    <row r="65" spans="1:10" s="11" customFormat="1" ht="16.5" customHeight="1">
      <c r="A65" s="15"/>
      <c r="B65" s="23" t="s">
        <v>117</v>
      </c>
      <c r="C65" s="19"/>
      <c r="D65" s="19"/>
      <c r="E65" s="18">
        <f>SUM(E64)</f>
        <v>472855</v>
      </c>
      <c r="F65" s="18">
        <f>SUM(F64)</f>
        <v>472855</v>
      </c>
      <c r="G65" s="18">
        <f>SUM(G64)</f>
        <v>419682</v>
      </c>
      <c r="H65" s="18"/>
      <c r="I65" s="19"/>
      <c r="J65" s="18"/>
    </row>
    <row r="66" spans="1:10" s="29" customFormat="1" ht="12.75">
      <c r="A66" s="37"/>
      <c r="B66" s="38" t="s">
        <v>32</v>
      </c>
      <c r="C66" s="53">
        <v>854</v>
      </c>
      <c r="D66" s="53"/>
      <c r="E66" s="54"/>
      <c r="F66" s="54"/>
      <c r="G66" s="54"/>
      <c r="H66" s="54"/>
      <c r="I66" s="53"/>
      <c r="J66" s="54"/>
    </row>
    <row r="67" spans="1:10" s="22" customFormat="1" ht="12.75">
      <c r="A67" s="46"/>
      <c r="B67" s="47" t="s">
        <v>33</v>
      </c>
      <c r="C67" s="55"/>
      <c r="D67" s="55">
        <v>85406</v>
      </c>
      <c r="E67" s="82">
        <v>409302</v>
      </c>
      <c r="F67" s="82">
        <v>405302</v>
      </c>
      <c r="G67" s="82">
        <v>356672</v>
      </c>
      <c r="H67" s="82"/>
      <c r="I67" s="81"/>
      <c r="J67" s="82">
        <v>4000</v>
      </c>
    </row>
    <row r="68" spans="1:10" s="36" customFormat="1" ht="12.75">
      <c r="A68" s="37"/>
      <c r="B68" s="38" t="s">
        <v>34</v>
      </c>
      <c r="C68" s="53"/>
      <c r="D68" s="53">
        <v>85410</v>
      </c>
      <c r="E68" s="94">
        <f>SUM(E69:E70)</f>
        <v>779579</v>
      </c>
      <c r="F68" s="94">
        <f>SUM(F69:F70)</f>
        <v>779579</v>
      </c>
      <c r="G68" s="94">
        <f>SUM(G69:G70)</f>
        <v>565602</v>
      </c>
      <c r="H68" s="94"/>
      <c r="I68" s="95"/>
      <c r="J68" s="94"/>
    </row>
    <row r="69" spans="1:10" s="29" customFormat="1" ht="12.75">
      <c r="A69" s="41"/>
      <c r="B69" s="86" t="s">
        <v>217</v>
      </c>
      <c r="C69" s="85"/>
      <c r="D69" s="85"/>
      <c r="E69" s="87">
        <v>280028</v>
      </c>
      <c r="F69" s="87">
        <v>280028</v>
      </c>
      <c r="G69" s="87">
        <v>202900</v>
      </c>
      <c r="H69" s="87"/>
      <c r="I69" s="85"/>
      <c r="J69" s="87"/>
    </row>
    <row r="70" spans="1:10" s="29" customFormat="1" ht="12.75">
      <c r="A70" s="41"/>
      <c r="B70" s="86" t="s">
        <v>218</v>
      </c>
      <c r="C70" s="85"/>
      <c r="D70" s="85"/>
      <c r="E70" s="87">
        <v>499551</v>
      </c>
      <c r="F70" s="87">
        <v>499551</v>
      </c>
      <c r="G70" s="87">
        <v>362702</v>
      </c>
      <c r="H70" s="87"/>
      <c r="I70" s="85"/>
      <c r="J70" s="87"/>
    </row>
    <row r="71" spans="1:10" s="29" customFormat="1" ht="12.75">
      <c r="A71" s="41"/>
      <c r="B71" s="42" t="s">
        <v>36</v>
      </c>
      <c r="C71" s="85"/>
      <c r="D71" s="85">
        <v>85415</v>
      </c>
      <c r="E71" s="74">
        <f>SUM(E72:E73)</f>
        <v>74400</v>
      </c>
      <c r="F71" s="74">
        <f>SUM(F72:F73)</f>
        <v>74400</v>
      </c>
      <c r="G71" s="74"/>
      <c r="H71" s="74"/>
      <c r="I71" s="75"/>
      <c r="J71" s="74"/>
    </row>
    <row r="72" spans="1:10" s="29" customFormat="1" ht="12.75">
      <c r="A72" s="41"/>
      <c r="B72" s="42" t="s">
        <v>38</v>
      </c>
      <c r="C72" s="85"/>
      <c r="D72" s="85"/>
      <c r="E72" s="87">
        <v>14400</v>
      </c>
      <c r="F72" s="87">
        <v>14400</v>
      </c>
      <c r="G72" s="87"/>
      <c r="H72" s="87"/>
      <c r="I72" s="85"/>
      <c r="J72" s="87"/>
    </row>
    <row r="73" spans="1:10" s="29" customFormat="1" ht="12.75">
      <c r="A73" s="41"/>
      <c r="B73" s="42" t="s">
        <v>37</v>
      </c>
      <c r="C73" s="85"/>
      <c r="D73" s="85"/>
      <c r="E73" s="87">
        <v>60000</v>
      </c>
      <c r="F73" s="87">
        <v>60000</v>
      </c>
      <c r="G73" s="87"/>
      <c r="H73" s="87"/>
      <c r="I73" s="85"/>
      <c r="J73" s="87"/>
    </row>
    <row r="74" spans="1:10" s="29" customFormat="1" ht="25.5">
      <c r="A74" s="41"/>
      <c r="B74" s="42" t="s">
        <v>39</v>
      </c>
      <c r="C74" s="85"/>
      <c r="D74" s="85">
        <v>85418</v>
      </c>
      <c r="E74" s="87">
        <v>1500</v>
      </c>
      <c r="F74" s="87">
        <v>1500</v>
      </c>
      <c r="G74" s="87"/>
      <c r="H74" s="87"/>
      <c r="I74" s="85"/>
      <c r="J74" s="87"/>
    </row>
    <row r="75" spans="1:10" s="29" customFormat="1" ht="12.75">
      <c r="A75" s="41"/>
      <c r="B75" s="42" t="s">
        <v>35</v>
      </c>
      <c r="C75" s="85"/>
      <c r="D75" s="85">
        <v>85446</v>
      </c>
      <c r="E75" s="87">
        <v>795</v>
      </c>
      <c r="F75" s="87">
        <v>795</v>
      </c>
      <c r="G75" s="87"/>
      <c r="H75" s="87"/>
      <c r="I75" s="85"/>
      <c r="J75" s="87"/>
    </row>
    <row r="76" spans="1:10" s="29" customFormat="1" ht="12.75">
      <c r="A76" s="41"/>
      <c r="B76" s="42" t="s">
        <v>14</v>
      </c>
      <c r="C76" s="85"/>
      <c r="D76" s="85">
        <v>85495</v>
      </c>
      <c r="E76" s="74">
        <f>SUM(E77:E78)</f>
        <v>23100</v>
      </c>
      <c r="F76" s="74">
        <f>SUM(F77:F78)</f>
        <v>23100</v>
      </c>
      <c r="G76" s="74"/>
      <c r="H76" s="74"/>
      <c r="I76" s="75"/>
      <c r="J76" s="74"/>
    </row>
    <row r="77" spans="1:10" s="29" customFormat="1" ht="12.75">
      <c r="A77" s="41"/>
      <c r="B77" s="42" t="s">
        <v>40</v>
      </c>
      <c r="C77" s="85"/>
      <c r="D77" s="85"/>
      <c r="E77" s="87">
        <v>3100</v>
      </c>
      <c r="F77" s="87">
        <v>3100</v>
      </c>
      <c r="G77" s="87"/>
      <c r="H77" s="87"/>
      <c r="I77" s="85"/>
      <c r="J77" s="87"/>
    </row>
    <row r="78" spans="1:10" s="29" customFormat="1" ht="13.5" customHeight="1">
      <c r="A78" s="46"/>
      <c r="B78" s="47" t="s">
        <v>42</v>
      </c>
      <c r="C78" s="49"/>
      <c r="D78" s="49"/>
      <c r="E78" s="65">
        <v>20000</v>
      </c>
      <c r="F78" s="65">
        <v>20000</v>
      </c>
      <c r="G78" s="65"/>
      <c r="H78" s="65"/>
      <c r="I78" s="55" t="s">
        <v>115</v>
      </c>
      <c r="J78" s="65"/>
    </row>
    <row r="79" spans="1:10" s="11" customFormat="1" ht="12.75">
      <c r="A79" s="15"/>
      <c r="B79" s="23" t="s">
        <v>118</v>
      </c>
      <c r="C79" s="19"/>
      <c r="D79" s="19"/>
      <c r="E79" s="18">
        <f>SUM(E76+E75+E74+E71+E68+E67)</f>
        <v>1288676</v>
      </c>
      <c r="F79" s="18">
        <f>SUM(F76+F75+F74+F71+F68+F67)</f>
        <v>1284676</v>
      </c>
      <c r="G79" s="18">
        <f>SUM(G76+G75+G74+G71+G68+G67)</f>
        <v>922274</v>
      </c>
      <c r="H79" s="18"/>
      <c r="I79" s="19"/>
      <c r="J79" s="18">
        <f>SUM(J76+J75+J74+J71+J68+J67)</f>
        <v>4000</v>
      </c>
    </row>
    <row r="80" spans="1:10" s="29" customFormat="1" ht="12.75">
      <c r="A80" s="37"/>
      <c r="B80" s="38" t="s">
        <v>43</v>
      </c>
      <c r="C80" s="40">
        <v>921</v>
      </c>
      <c r="D80" s="53"/>
      <c r="E80" s="54"/>
      <c r="F80" s="54"/>
      <c r="G80" s="54"/>
      <c r="H80" s="54"/>
      <c r="I80" s="53"/>
      <c r="J80" s="54"/>
    </row>
    <row r="81" spans="1:10" s="29" customFormat="1" ht="12.75">
      <c r="A81" s="46"/>
      <c r="B81" s="47" t="s">
        <v>44</v>
      </c>
      <c r="C81" s="49"/>
      <c r="D81" s="55">
        <v>92105</v>
      </c>
      <c r="E81" s="56">
        <v>22000</v>
      </c>
      <c r="F81" s="56">
        <v>22000</v>
      </c>
      <c r="G81" s="56"/>
      <c r="H81" s="56"/>
      <c r="I81" s="55"/>
      <c r="J81" s="56"/>
    </row>
    <row r="82" spans="1:10" s="11" customFormat="1" ht="12.75">
      <c r="A82" s="15"/>
      <c r="B82" s="23" t="s">
        <v>119</v>
      </c>
      <c r="C82" s="19"/>
      <c r="D82" s="19"/>
      <c r="E82" s="18">
        <f>SUM(E81)</f>
        <v>22000</v>
      </c>
      <c r="F82" s="18">
        <f>SUM(F81)</f>
        <v>22000</v>
      </c>
      <c r="G82" s="18"/>
      <c r="H82" s="18"/>
      <c r="I82" s="19"/>
      <c r="J82" s="18"/>
    </row>
    <row r="83" spans="1:10" s="29" customFormat="1" ht="12.75">
      <c r="A83" s="37"/>
      <c r="B83" s="38" t="s">
        <v>45</v>
      </c>
      <c r="C83" s="40">
        <v>926</v>
      </c>
      <c r="D83" s="53"/>
      <c r="E83" s="54"/>
      <c r="F83" s="54"/>
      <c r="G83" s="54"/>
      <c r="H83" s="54"/>
      <c r="I83" s="53"/>
      <c r="J83" s="54"/>
    </row>
    <row r="84" spans="1:10" s="29" customFormat="1" ht="12.75">
      <c r="A84" s="46"/>
      <c r="B84" s="47" t="s">
        <v>46</v>
      </c>
      <c r="C84" s="49"/>
      <c r="D84" s="55">
        <v>92605</v>
      </c>
      <c r="E84" s="56">
        <v>16000</v>
      </c>
      <c r="F84" s="56">
        <v>16000</v>
      </c>
      <c r="G84" s="56"/>
      <c r="H84" s="56"/>
      <c r="I84" s="55"/>
      <c r="J84" s="56"/>
    </row>
    <row r="85" spans="1:10" s="11" customFormat="1" ht="12.75">
      <c r="A85" s="15"/>
      <c r="B85" s="23" t="s">
        <v>120</v>
      </c>
      <c r="C85" s="19"/>
      <c r="D85" s="19"/>
      <c r="E85" s="18">
        <f>SUM(E84)</f>
        <v>16000</v>
      </c>
      <c r="F85" s="18">
        <f>SUM(F84)</f>
        <v>16000</v>
      </c>
      <c r="G85" s="18"/>
      <c r="H85" s="18"/>
      <c r="I85" s="19"/>
      <c r="J85" s="18"/>
    </row>
    <row r="86" spans="1:10" s="11" customFormat="1" ht="15.75">
      <c r="A86" s="15"/>
      <c r="B86" s="24" t="s">
        <v>121</v>
      </c>
      <c r="C86" s="19"/>
      <c r="D86" s="19"/>
      <c r="E86" s="18">
        <f aca="true" t="shared" si="0" ref="E86:J86">SUM(E16+E21+E24+E27+E32+E35+E38+E55+E62+E65+E79+E82+E85)</f>
        <v>19572514</v>
      </c>
      <c r="F86" s="18">
        <f t="shared" si="0"/>
        <v>17658006</v>
      </c>
      <c r="G86" s="18">
        <f t="shared" si="0"/>
        <v>10145768</v>
      </c>
      <c r="H86" s="18">
        <f t="shared" si="0"/>
        <v>307489</v>
      </c>
      <c r="I86" s="18">
        <f t="shared" si="0"/>
        <v>2533000</v>
      </c>
      <c r="J86" s="18">
        <f t="shared" si="0"/>
        <v>1914508</v>
      </c>
    </row>
    <row r="87" spans="1:10" s="11" customFormat="1" ht="43.5" customHeight="1">
      <c r="A87" s="7" t="s">
        <v>91</v>
      </c>
      <c r="B87" s="8" t="s">
        <v>48</v>
      </c>
      <c r="C87" s="9"/>
      <c r="D87" s="9"/>
      <c r="E87" s="10"/>
      <c r="F87" s="10"/>
      <c r="G87" s="7"/>
      <c r="H87" s="7"/>
      <c r="I87" s="7"/>
      <c r="J87" s="7"/>
    </row>
    <row r="88" spans="1:10" s="29" customFormat="1" ht="13.5" customHeight="1">
      <c r="A88" s="59"/>
      <c r="B88" s="88" t="s">
        <v>47</v>
      </c>
      <c r="C88" s="89" t="s">
        <v>92</v>
      </c>
      <c r="D88" s="89"/>
      <c r="E88" s="58"/>
      <c r="F88" s="58"/>
      <c r="G88" s="59"/>
      <c r="H88" s="59"/>
      <c r="I88" s="59"/>
      <c r="J88" s="59"/>
    </row>
    <row r="89" spans="1:10" s="29" customFormat="1" ht="25.5" customHeight="1">
      <c r="A89" s="62"/>
      <c r="B89" s="90" t="s">
        <v>49</v>
      </c>
      <c r="C89" s="91"/>
      <c r="D89" s="91" t="s">
        <v>93</v>
      </c>
      <c r="E89" s="61">
        <v>65000</v>
      </c>
      <c r="F89" s="61">
        <v>65000</v>
      </c>
      <c r="G89" s="62"/>
      <c r="H89" s="62"/>
      <c r="I89" s="62"/>
      <c r="J89" s="62"/>
    </row>
    <row r="90" spans="1:10" s="11" customFormat="1" ht="13.5" customHeight="1">
      <c r="A90" s="7"/>
      <c r="B90" s="25" t="s">
        <v>96</v>
      </c>
      <c r="C90" s="7"/>
      <c r="D90" s="7"/>
      <c r="E90" s="10">
        <f>SUM(E89)</f>
        <v>65000</v>
      </c>
      <c r="F90" s="10">
        <f>SUM(F89)</f>
        <v>65000</v>
      </c>
      <c r="G90" s="7"/>
      <c r="H90" s="7"/>
      <c r="I90" s="7"/>
      <c r="J90" s="7"/>
    </row>
    <row r="91" spans="1:10" s="29" customFormat="1" ht="15.75" customHeight="1">
      <c r="A91" s="59"/>
      <c r="B91" s="88" t="s">
        <v>50</v>
      </c>
      <c r="C91" s="89" t="s">
        <v>94</v>
      </c>
      <c r="D91" s="89"/>
      <c r="E91" s="58"/>
      <c r="F91" s="58"/>
      <c r="G91" s="59"/>
      <c r="H91" s="59"/>
      <c r="I91" s="59"/>
      <c r="J91" s="59"/>
    </row>
    <row r="92" spans="1:10" s="29" customFormat="1" ht="15.75" customHeight="1">
      <c r="A92" s="62"/>
      <c r="B92" s="90" t="s">
        <v>51</v>
      </c>
      <c r="C92" s="91"/>
      <c r="D92" s="91" t="s">
        <v>95</v>
      </c>
      <c r="E92" s="61">
        <v>13000</v>
      </c>
      <c r="F92" s="61">
        <v>13000</v>
      </c>
      <c r="G92" s="62"/>
      <c r="H92" s="62"/>
      <c r="I92" s="62"/>
      <c r="J92" s="62"/>
    </row>
    <row r="93" spans="1:10" s="11" customFormat="1" ht="12.75">
      <c r="A93" s="7"/>
      <c r="B93" s="8" t="s">
        <v>97</v>
      </c>
      <c r="C93" s="7"/>
      <c r="D93" s="7"/>
      <c r="E93" s="10">
        <f>SUM(E92)</f>
        <v>13000</v>
      </c>
      <c r="F93" s="10">
        <f>SUM(F92)</f>
        <v>13000</v>
      </c>
      <c r="G93" s="7"/>
      <c r="H93" s="7"/>
      <c r="I93" s="7"/>
      <c r="J93" s="7"/>
    </row>
    <row r="94" spans="1:10" s="29" customFormat="1" ht="12.75">
      <c r="A94" s="59"/>
      <c r="B94" s="88" t="s">
        <v>52</v>
      </c>
      <c r="C94" s="40">
        <v>700</v>
      </c>
      <c r="D94" s="59"/>
      <c r="E94" s="58"/>
      <c r="F94" s="58"/>
      <c r="G94" s="59"/>
      <c r="H94" s="59"/>
      <c r="I94" s="59"/>
      <c r="J94" s="59"/>
    </row>
    <row r="95" spans="1:10" s="29" customFormat="1" ht="12.75">
      <c r="A95" s="62"/>
      <c r="B95" s="90" t="s">
        <v>53</v>
      </c>
      <c r="C95" s="49"/>
      <c r="D95" s="62">
        <v>70005</v>
      </c>
      <c r="E95" s="61">
        <v>35000</v>
      </c>
      <c r="F95" s="61">
        <v>35000</v>
      </c>
      <c r="G95" s="62"/>
      <c r="H95" s="62"/>
      <c r="I95" s="62"/>
      <c r="J95" s="62"/>
    </row>
    <row r="96" spans="1:10" s="11" customFormat="1" ht="14.25" customHeight="1">
      <c r="A96" s="7"/>
      <c r="B96" s="8" t="s">
        <v>104</v>
      </c>
      <c r="C96" s="7"/>
      <c r="D96" s="7"/>
      <c r="E96" s="10">
        <f>SUM(E95)</f>
        <v>35000</v>
      </c>
      <c r="F96" s="10">
        <f>SUM(F95)</f>
        <v>35000</v>
      </c>
      <c r="G96" s="7"/>
      <c r="H96" s="7"/>
      <c r="I96" s="7"/>
      <c r="J96" s="7"/>
    </row>
    <row r="97" spans="1:10" s="22" customFormat="1" ht="15.75" customHeight="1">
      <c r="A97" s="5"/>
      <c r="B97" s="3" t="s">
        <v>54</v>
      </c>
      <c r="C97" s="1">
        <v>710</v>
      </c>
      <c r="D97" s="1"/>
      <c r="E97" s="1"/>
      <c r="F97" s="1"/>
      <c r="G97" s="6"/>
      <c r="H97" s="5"/>
      <c r="I97" s="5"/>
      <c r="J97" s="5"/>
    </row>
    <row r="98" spans="1:10" s="36" customFormat="1" ht="15.75" customHeight="1">
      <c r="A98" s="59"/>
      <c r="B98" s="38" t="s">
        <v>55</v>
      </c>
      <c r="C98" s="40"/>
      <c r="D98" s="40">
        <v>71013</v>
      </c>
      <c r="E98" s="40">
        <v>120000</v>
      </c>
      <c r="F98" s="40">
        <v>120000</v>
      </c>
      <c r="G98" s="58"/>
      <c r="H98" s="59"/>
      <c r="I98" s="59"/>
      <c r="J98" s="59"/>
    </row>
    <row r="99" spans="1:10" s="29" customFormat="1" ht="15.75" customHeight="1">
      <c r="A99" s="64"/>
      <c r="B99" s="42" t="s">
        <v>56</v>
      </c>
      <c r="C99" s="45"/>
      <c r="D99" s="45">
        <v>71014</v>
      </c>
      <c r="E99" s="45">
        <v>29000</v>
      </c>
      <c r="F99" s="45">
        <v>29000</v>
      </c>
      <c r="G99" s="92"/>
      <c r="H99" s="64"/>
      <c r="I99" s="64"/>
      <c r="J99" s="64"/>
    </row>
    <row r="100" spans="1:10" s="29" customFormat="1" ht="15.75" customHeight="1">
      <c r="A100" s="62"/>
      <c r="B100" s="47" t="s">
        <v>57</v>
      </c>
      <c r="C100" s="49"/>
      <c r="D100" s="49">
        <v>71015</v>
      </c>
      <c r="E100" s="49">
        <v>92000</v>
      </c>
      <c r="F100" s="49">
        <v>92000</v>
      </c>
      <c r="G100" s="61">
        <v>74644</v>
      </c>
      <c r="H100" s="62"/>
      <c r="I100" s="62"/>
      <c r="J100" s="62"/>
    </row>
    <row r="101" spans="1:10" s="11" customFormat="1" ht="12.75">
      <c r="A101" s="7"/>
      <c r="B101" s="8" t="s">
        <v>105</v>
      </c>
      <c r="C101" s="7"/>
      <c r="D101" s="7"/>
      <c r="E101" s="10">
        <f>SUM(E98:E100)</f>
        <v>241000</v>
      </c>
      <c r="F101" s="10">
        <f>SUM(F98:F100)</f>
        <v>241000</v>
      </c>
      <c r="G101" s="10">
        <f>SUM(G98:G100)</f>
        <v>74644</v>
      </c>
      <c r="H101" s="7"/>
      <c r="I101" s="7"/>
      <c r="J101" s="7"/>
    </row>
    <row r="102" spans="1:10" s="29" customFormat="1" ht="13.5" customHeight="1">
      <c r="A102" s="59"/>
      <c r="B102" s="88" t="s">
        <v>16</v>
      </c>
      <c r="C102" s="40">
        <v>750</v>
      </c>
      <c r="D102" s="40"/>
      <c r="E102" s="39"/>
      <c r="F102" s="63"/>
      <c r="G102" s="40"/>
      <c r="H102" s="59"/>
      <c r="I102" s="59"/>
      <c r="J102" s="59"/>
    </row>
    <row r="103" spans="1:10" s="29" customFormat="1" ht="13.5" customHeight="1">
      <c r="A103" s="64"/>
      <c r="B103" s="93" t="s">
        <v>58</v>
      </c>
      <c r="C103" s="45"/>
      <c r="D103" s="45">
        <v>75011</v>
      </c>
      <c r="E103" s="43" t="s">
        <v>59</v>
      </c>
      <c r="F103" s="44">
        <v>671618</v>
      </c>
      <c r="G103" s="45">
        <v>625008</v>
      </c>
      <c r="H103" s="64"/>
      <c r="I103" s="64"/>
      <c r="J103" s="64"/>
    </row>
    <row r="104" spans="1:10" s="29" customFormat="1" ht="13.5" customHeight="1">
      <c r="A104" s="64"/>
      <c r="B104" s="93"/>
      <c r="C104" s="45"/>
      <c r="D104" s="45"/>
      <c r="E104" s="43"/>
      <c r="F104" s="44"/>
      <c r="G104" s="45"/>
      <c r="H104" s="64"/>
      <c r="I104" s="64"/>
      <c r="J104" s="64"/>
    </row>
    <row r="105" spans="1:10" s="29" customFormat="1" ht="13.5" customHeight="1">
      <c r="A105" s="62"/>
      <c r="B105" s="90" t="s">
        <v>60</v>
      </c>
      <c r="C105" s="49"/>
      <c r="D105" s="49">
        <v>75045</v>
      </c>
      <c r="E105" s="48" t="s">
        <v>61</v>
      </c>
      <c r="F105" s="65">
        <v>25000</v>
      </c>
      <c r="G105" s="49">
        <v>400</v>
      </c>
      <c r="H105" s="62"/>
      <c r="I105" s="62"/>
      <c r="J105" s="62"/>
    </row>
    <row r="106" spans="1:10" s="11" customFormat="1" ht="12.75">
      <c r="A106" s="7"/>
      <c r="B106" s="8" t="s">
        <v>106</v>
      </c>
      <c r="C106" s="7"/>
      <c r="D106" s="7"/>
      <c r="E106" s="10">
        <f>SUM(E105+E104+E103)</f>
        <v>696618</v>
      </c>
      <c r="F106" s="10">
        <f>SUM(F105+F104+F103)</f>
        <v>696618</v>
      </c>
      <c r="G106" s="10">
        <f>SUM(G105+G104+G103)</f>
        <v>625408</v>
      </c>
      <c r="H106" s="7"/>
      <c r="I106" s="7"/>
      <c r="J106" s="7"/>
    </row>
    <row r="107" spans="1:10" s="29" customFormat="1" ht="25.5">
      <c r="A107" s="59"/>
      <c r="B107" s="88" t="s">
        <v>62</v>
      </c>
      <c r="C107" s="40">
        <v>754</v>
      </c>
      <c r="D107" s="59"/>
      <c r="E107" s="58"/>
      <c r="F107" s="58"/>
      <c r="G107" s="58"/>
      <c r="H107" s="59"/>
      <c r="I107" s="59"/>
      <c r="J107" s="58"/>
    </row>
    <row r="108" spans="1:10" s="29" customFormat="1" ht="12.75">
      <c r="A108" s="62"/>
      <c r="B108" s="90" t="s">
        <v>63</v>
      </c>
      <c r="C108" s="49"/>
      <c r="D108" s="62">
        <v>75411</v>
      </c>
      <c r="E108" s="61">
        <v>2904000</v>
      </c>
      <c r="F108" s="61">
        <v>1761000</v>
      </c>
      <c r="G108" s="61">
        <v>1341000</v>
      </c>
      <c r="H108" s="62"/>
      <c r="I108" s="62"/>
      <c r="J108" s="61">
        <v>1143000</v>
      </c>
    </row>
    <row r="109" spans="1:10" s="11" customFormat="1" ht="12.75">
      <c r="A109" s="7"/>
      <c r="B109" s="8" t="s">
        <v>107</v>
      </c>
      <c r="C109" s="7"/>
      <c r="D109" s="7"/>
      <c r="E109" s="10">
        <f>SUM(E108)</f>
        <v>2904000</v>
      </c>
      <c r="F109" s="10">
        <f>SUM(F108)</f>
        <v>1761000</v>
      </c>
      <c r="G109" s="10">
        <f>SUM(G108)</f>
        <v>1341000</v>
      </c>
      <c r="H109" s="7"/>
      <c r="I109" s="7"/>
      <c r="J109" s="10">
        <f>SUM(J108)</f>
        <v>1143000</v>
      </c>
    </row>
    <row r="110" spans="1:10" s="29" customFormat="1" ht="12.75">
      <c r="A110" s="59"/>
      <c r="B110" s="88" t="s">
        <v>64</v>
      </c>
      <c r="C110" s="40">
        <v>851</v>
      </c>
      <c r="D110" s="59"/>
      <c r="E110" s="58"/>
      <c r="F110" s="58"/>
      <c r="G110" s="59"/>
      <c r="H110" s="59"/>
      <c r="I110" s="59"/>
      <c r="J110" s="59"/>
    </row>
    <row r="111" spans="1:10" s="29" customFormat="1" ht="12.75">
      <c r="A111" s="62"/>
      <c r="B111" s="90" t="s">
        <v>65</v>
      </c>
      <c r="C111" s="49"/>
      <c r="D111" s="62">
        <v>85156</v>
      </c>
      <c r="E111" s="61">
        <v>896000</v>
      </c>
      <c r="F111" s="61">
        <v>896000</v>
      </c>
      <c r="G111" s="62"/>
      <c r="H111" s="62"/>
      <c r="I111" s="62"/>
      <c r="J111" s="62"/>
    </row>
    <row r="112" spans="1:10" s="11" customFormat="1" ht="12.75">
      <c r="A112" s="7"/>
      <c r="B112" s="8" t="s">
        <v>108</v>
      </c>
      <c r="C112" s="7"/>
      <c r="D112" s="7"/>
      <c r="E112" s="10">
        <f>SUM(E111)</f>
        <v>896000</v>
      </c>
      <c r="F112" s="10">
        <f>SUM(F111)</f>
        <v>896000</v>
      </c>
      <c r="G112" s="7"/>
      <c r="H112" s="7"/>
      <c r="I112" s="7"/>
      <c r="J112" s="7"/>
    </row>
    <row r="113" spans="1:10" s="29" customFormat="1" ht="12.75">
      <c r="A113" s="59"/>
      <c r="B113" s="88" t="s">
        <v>66</v>
      </c>
      <c r="C113" s="40">
        <v>852</v>
      </c>
      <c r="D113" s="59"/>
      <c r="E113" s="58"/>
      <c r="F113" s="58"/>
      <c r="G113" s="59"/>
      <c r="H113" s="59"/>
      <c r="I113" s="59"/>
      <c r="J113" s="59"/>
    </row>
    <row r="114" spans="1:10" s="29" customFormat="1" ht="13.5" customHeight="1">
      <c r="A114" s="62"/>
      <c r="B114" s="90" t="s">
        <v>67</v>
      </c>
      <c r="C114" s="49"/>
      <c r="D114" s="62">
        <v>85216</v>
      </c>
      <c r="E114" s="61">
        <v>7000</v>
      </c>
      <c r="F114" s="61">
        <v>7000</v>
      </c>
      <c r="G114" s="62"/>
      <c r="H114" s="62"/>
      <c r="I114" s="62"/>
      <c r="J114" s="62"/>
    </row>
    <row r="115" spans="1:10" s="11" customFormat="1" ht="12.75">
      <c r="A115" s="7"/>
      <c r="B115" s="8" t="s">
        <v>109</v>
      </c>
      <c r="C115" s="7"/>
      <c r="D115" s="7"/>
      <c r="E115" s="10">
        <f>SUM(E114)</f>
        <v>7000</v>
      </c>
      <c r="F115" s="10">
        <f>SUM(F114)</f>
        <v>7000</v>
      </c>
      <c r="G115" s="7"/>
      <c r="H115" s="7"/>
      <c r="I115" s="7"/>
      <c r="J115" s="7"/>
    </row>
    <row r="116" spans="1:10" s="29" customFormat="1" ht="25.5">
      <c r="A116" s="59"/>
      <c r="B116" s="88" t="s">
        <v>68</v>
      </c>
      <c r="C116" s="40">
        <v>853</v>
      </c>
      <c r="D116" s="59"/>
      <c r="E116" s="58"/>
      <c r="F116" s="58"/>
      <c r="G116" s="58"/>
      <c r="H116" s="59"/>
      <c r="I116" s="59"/>
      <c r="J116" s="59"/>
    </row>
    <row r="117" spans="1:10" s="29" customFormat="1" ht="26.25" customHeight="1">
      <c r="A117" s="62"/>
      <c r="B117" s="90" t="s">
        <v>69</v>
      </c>
      <c r="C117" s="49"/>
      <c r="D117" s="62">
        <v>85321</v>
      </c>
      <c r="E117" s="61">
        <v>70000</v>
      </c>
      <c r="F117" s="61">
        <v>70000</v>
      </c>
      <c r="G117" s="61">
        <v>29900</v>
      </c>
      <c r="H117" s="62"/>
      <c r="I117" s="62"/>
      <c r="J117" s="62"/>
    </row>
    <row r="118" spans="1:10" s="11" customFormat="1" ht="12.75">
      <c r="A118" s="7"/>
      <c r="B118" s="8" t="s">
        <v>110</v>
      </c>
      <c r="C118" s="32"/>
      <c r="D118" s="7"/>
      <c r="E118" s="10">
        <f>SUM(E117)</f>
        <v>70000</v>
      </c>
      <c r="F118" s="10">
        <f>SUM(F117)</f>
        <v>70000</v>
      </c>
      <c r="G118" s="10">
        <f>SUM(G117)</f>
        <v>29900</v>
      </c>
      <c r="H118" s="7"/>
      <c r="I118" s="7"/>
      <c r="J118" s="7"/>
    </row>
    <row r="119" spans="1:10" ht="15.75">
      <c r="A119" s="5"/>
      <c r="B119" s="26" t="s">
        <v>138</v>
      </c>
      <c r="C119" s="1"/>
      <c r="D119" s="5"/>
      <c r="E119" s="10">
        <f>SUM(E90+E93+E96+E101+E106+E109+E112+E115+E118)</f>
        <v>4927618</v>
      </c>
      <c r="F119" s="10">
        <f>SUM(F90+F93+F96+F101+F106+F109+F112+F115+F118)</f>
        <v>3784618</v>
      </c>
      <c r="G119" s="10">
        <f>SUM(G90+G93+G96+G101+G106+G109+G112+G115+G118)</f>
        <v>2070952</v>
      </c>
      <c r="H119" s="5"/>
      <c r="I119" s="5"/>
      <c r="J119" s="10">
        <f>SUM(J90+J93+J96+J101+J106+J109+J112+J115+J118)</f>
        <v>1143000</v>
      </c>
    </row>
    <row r="120" spans="1:10" s="11" customFormat="1" ht="28.5" customHeight="1">
      <c r="A120" s="7" t="s">
        <v>139</v>
      </c>
      <c r="B120" s="8" t="s">
        <v>70</v>
      </c>
      <c r="C120" s="32"/>
      <c r="D120" s="7"/>
      <c r="E120" s="10"/>
      <c r="F120" s="10"/>
      <c r="G120" s="10"/>
      <c r="H120" s="7"/>
      <c r="I120" s="7"/>
      <c r="J120" s="7"/>
    </row>
    <row r="121" spans="1:10" s="29" customFormat="1" ht="12.75">
      <c r="A121" s="59"/>
      <c r="B121" s="88" t="s">
        <v>71</v>
      </c>
      <c r="C121" s="40">
        <v>750</v>
      </c>
      <c r="D121" s="59"/>
      <c r="E121" s="58"/>
      <c r="F121" s="58"/>
      <c r="G121" s="58"/>
      <c r="H121" s="59"/>
      <c r="I121" s="59"/>
      <c r="J121" s="59"/>
    </row>
    <row r="122" spans="1:10" s="29" customFormat="1" ht="12.75">
      <c r="A122" s="62"/>
      <c r="B122" s="90" t="s">
        <v>72</v>
      </c>
      <c r="C122" s="49"/>
      <c r="D122" s="62">
        <v>75011</v>
      </c>
      <c r="E122" s="61">
        <v>26000</v>
      </c>
      <c r="F122" s="61">
        <v>26000</v>
      </c>
      <c r="G122" s="61">
        <v>24246</v>
      </c>
      <c r="H122" s="62"/>
      <c r="I122" s="62"/>
      <c r="J122" s="62"/>
    </row>
    <row r="123" spans="1:10" s="11" customFormat="1" ht="12.75">
      <c r="A123" s="7"/>
      <c r="B123" s="8" t="s">
        <v>140</v>
      </c>
      <c r="C123" s="32"/>
      <c r="D123" s="7"/>
      <c r="E123" s="10">
        <f aca="true" t="shared" si="1" ref="E123:G124">SUM(E122)</f>
        <v>26000</v>
      </c>
      <c r="F123" s="10">
        <f t="shared" si="1"/>
        <v>26000</v>
      </c>
      <c r="G123" s="10">
        <f t="shared" si="1"/>
        <v>24246</v>
      </c>
      <c r="H123" s="7"/>
      <c r="I123" s="7"/>
      <c r="J123" s="7"/>
    </row>
    <row r="124" spans="1:10" s="11" customFormat="1" ht="16.5" customHeight="1">
      <c r="A124" s="7"/>
      <c r="B124" s="26" t="s">
        <v>76</v>
      </c>
      <c r="C124" s="32"/>
      <c r="D124" s="7"/>
      <c r="E124" s="10">
        <f t="shared" si="1"/>
        <v>26000</v>
      </c>
      <c r="F124" s="10">
        <f t="shared" si="1"/>
        <v>26000</v>
      </c>
      <c r="G124" s="10">
        <f t="shared" si="1"/>
        <v>24246</v>
      </c>
      <c r="H124" s="7"/>
      <c r="I124" s="7"/>
      <c r="J124" s="7"/>
    </row>
    <row r="125" spans="1:10" s="11" customFormat="1" ht="39.75" customHeight="1">
      <c r="A125" s="7" t="s">
        <v>141</v>
      </c>
      <c r="B125" s="8" t="s">
        <v>73</v>
      </c>
      <c r="C125" s="32"/>
      <c r="D125" s="7"/>
      <c r="E125" s="10"/>
      <c r="F125" s="10"/>
      <c r="G125" s="10"/>
      <c r="H125" s="10"/>
      <c r="I125" s="7"/>
      <c r="J125" s="7"/>
    </row>
    <row r="126" spans="1:10" s="29" customFormat="1" ht="12.75">
      <c r="A126" s="59"/>
      <c r="B126" s="88" t="s">
        <v>74</v>
      </c>
      <c r="C126" s="40">
        <v>921</v>
      </c>
      <c r="D126" s="59"/>
      <c r="E126" s="58"/>
      <c r="F126" s="58"/>
      <c r="G126" s="58"/>
      <c r="H126" s="58"/>
      <c r="I126" s="59"/>
      <c r="J126" s="59"/>
    </row>
    <row r="127" spans="1:10" s="29" customFormat="1" ht="12.75">
      <c r="A127" s="62"/>
      <c r="B127" s="90" t="s">
        <v>75</v>
      </c>
      <c r="C127" s="49"/>
      <c r="D127" s="62">
        <v>92116</v>
      </c>
      <c r="E127" s="61">
        <v>20000</v>
      </c>
      <c r="F127" s="61">
        <v>20000</v>
      </c>
      <c r="G127" s="61"/>
      <c r="H127" s="61">
        <v>20000</v>
      </c>
      <c r="I127" s="62"/>
      <c r="J127" s="62"/>
    </row>
    <row r="128" spans="1:10" s="11" customFormat="1" ht="12.75">
      <c r="A128" s="7"/>
      <c r="B128" s="8" t="s">
        <v>142</v>
      </c>
      <c r="C128" s="32"/>
      <c r="D128" s="7"/>
      <c r="E128" s="10">
        <f>SUM(E127)</f>
        <v>20000</v>
      </c>
      <c r="F128" s="10">
        <f>SUM(F127)</f>
        <v>20000</v>
      </c>
      <c r="G128" s="7"/>
      <c r="H128" s="10">
        <f>SUM(H127)</f>
        <v>20000</v>
      </c>
      <c r="I128" s="7"/>
      <c r="J128" s="7"/>
    </row>
    <row r="129" spans="1:10" s="11" customFormat="1" ht="17.25" customHeight="1">
      <c r="A129" s="7"/>
      <c r="B129" s="26" t="s">
        <v>77</v>
      </c>
      <c r="C129" s="32"/>
      <c r="D129" s="7"/>
      <c r="E129" s="10">
        <f>SUM(E128)</f>
        <v>20000</v>
      </c>
      <c r="F129" s="10">
        <f>SUM(F128)</f>
        <v>20000</v>
      </c>
      <c r="G129" s="7"/>
      <c r="H129" s="10">
        <f>SUM(H128)</f>
        <v>20000</v>
      </c>
      <c r="I129" s="7"/>
      <c r="J129" s="7"/>
    </row>
    <row r="130" spans="1:10" ht="18" customHeight="1">
      <c r="A130" s="5"/>
      <c r="B130" s="27" t="s">
        <v>143</v>
      </c>
      <c r="C130" s="5"/>
      <c r="D130" s="5"/>
      <c r="E130" s="28">
        <f aca="true" t="shared" si="2" ref="E130:J130">SUM(E129+E124+E119+E86)</f>
        <v>24546132</v>
      </c>
      <c r="F130" s="28">
        <f t="shared" si="2"/>
        <v>21488624</v>
      </c>
      <c r="G130" s="28">
        <f t="shared" si="2"/>
        <v>12240966</v>
      </c>
      <c r="H130" s="28">
        <f t="shared" si="2"/>
        <v>327489</v>
      </c>
      <c r="I130" s="28">
        <f t="shared" si="2"/>
        <v>2533000</v>
      </c>
      <c r="J130" s="28">
        <f t="shared" si="2"/>
        <v>3057508</v>
      </c>
    </row>
    <row r="131" spans="1:10" ht="12.75">
      <c r="A131" s="29"/>
      <c r="B131" s="30"/>
      <c r="C131" s="29"/>
      <c r="D131" s="29"/>
      <c r="E131" s="31"/>
      <c r="F131" s="31"/>
      <c r="G131" s="29"/>
      <c r="H131" s="29"/>
      <c r="I131" s="29"/>
      <c r="J131" s="29"/>
    </row>
    <row r="133" ht="12.75">
      <c r="G133" s="116" t="s">
        <v>230</v>
      </c>
    </row>
    <row r="134" ht="12.75">
      <c r="G134" s="4" t="s">
        <v>231</v>
      </c>
    </row>
    <row r="135" ht="12.75">
      <c r="G135" s="4" t="s">
        <v>229</v>
      </c>
    </row>
  </sheetData>
  <mergeCells count="15">
    <mergeCell ref="A7:A10"/>
    <mergeCell ref="B7:B10"/>
    <mergeCell ref="C8:C10"/>
    <mergeCell ref="D8:D10"/>
    <mergeCell ref="C7:D7"/>
    <mergeCell ref="E7:J7"/>
    <mergeCell ref="J8:J10"/>
    <mergeCell ref="F8:I8"/>
    <mergeCell ref="G9:I9"/>
    <mergeCell ref="E8:E10"/>
    <mergeCell ref="F9:F10"/>
    <mergeCell ref="G4:J4"/>
    <mergeCell ref="G1:J1"/>
    <mergeCell ref="G2:J2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11" sqref="B11:F11"/>
    </sheetView>
  </sheetViews>
  <sheetFormatPr defaultColWidth="9.00390625" defaultRowHeight="12.75"/>
  <cols>
    <col min="1" max="1" width="3.875" style="125" customWidth="1"/>
    <col min="2" max="2" width="10.875" style="125" customWidth="1"/>
    <col min="3" max="3" width="16.75390625" style="125" customWidth="1"/>
    <col min="4" max="4" width="10.875" style="125" customWidth="1"/>
    <col min="5" max="5" width="7.125" style="125" customWidth="1"/>
    <col min="6" max="6" width="18.75390625" style="125" customWidth="1"/>
    <col min="7" max="7" width="18.625" style="125" customWidth="1"/>
    <col min="8" max="16384" width="9.125" style="125" customWidth="1"/>
  </cols>
  <sheetData>
    <row r="1" ht="15.75">
      <c r="F1" s="125" t="s">
        <v>234</v>
      </c>
    </row>
    <row r="2" spans="2:6" ht="16.5">
      <c r="B2" s="126" t="s">
        <v>235</v>
      </c>
      <c r="F2" s="125" t="s">
        <v>232</v>
      </c>
    </row>
    <row r="3" spans="3:6" ht="15.75">
      <c r="C3" s="125" t="s">
        <v>236</v>
      </c>
      <c r="F3" s="125" t="s">
        <v>213</v>
      </c>
    </row>
    <row r="4" ht="15.75">
      <c r="F4" s="125" t="s">
        <v>233</v>
      </c>
    </row>
    <row r="11" spans="1:7" s="130" customFormat="1" ht="30.75" customHeight="1">
      <c r="A11" s="127" t="s">
        <v>78</v>
      </c>
      <c r="B11" s="263" t="s">
        <v>237</v>
      </c>
      <c r="C11" s="263"/>
      <c r="D11" s="263"/>
      <c r="E11" s="263"/>
      <c r="F11" s="264"/>
      <c r="G11" s="129" t="s">
        <v>238</v>
      </c>
    </row>
    <row r="12" spans="1:7" ht="15.75" customHeight="1">
      <c r="A12" s="131"/>
      <c r="B12" s="265"/>
      <c r="C12" s="265"/>
      <c r="D12" s="265"/>
      <c r="E12" s="265"/>
      <c r="F12" s="266"/>
      <c r="G12" s="132"/>
    </row>
    <row r="13" spans="1:7" ht="30.75" customHeight="1">
      <c r="A13" s="133">
        <v>1</v>
      </c>
      <c r="B13" s="194" t="s">
        <v>239</v>
      </c>
      <c r="C13" s="194"/>
      <c r="D13" s="194"/>
      <c r="E13" s="194"/>
      <c r="F13" s="195"/>
      <c r="G13" s="134">
        <v>2533000</v>
      </c>
    </row>
    <row r="14" spans="1:7" ht="15" customHeight="1">
      <c r="A14" s="133"/>
      <c r="B14" s="194"/>
      <c r="C14" s="194"/>
      <c r="D14" s="194"/>
      <c r="E14" s="194"/>
      <c r="F14" s="195"/>
      <c r="G14" s="135"/>
    </row>
    <row r="15" spans="1:7" s="138" customFormat="1" ht="30.75" customHeight="1">
      <c r="A15" s="136"/>
      <c r="B15" s="260" t="s">
        <v>240</v>
      </c>
      <c r="C15" s="261"/>
      <c r="D15" s="261"/>
      <c r="E15" s="261"/>
      <c r="F15" s="262"/>
      <c r="G15" s="137">
        <f>G13</f>
        <v>2533000</v>
      </c>
    </row>
    <row r="16" spans="1:7" s="141" customFormat="1" ht="30.75" customHeight="1">
      <c r="A16" s="139"/>
      <c r="B16" s="270"/>
      <c r="C16" s="270"/>
      <c r="D16" s="270"/>
      <c r="E16" s="270"/>
      <c r="F16" s="270"/>
      <c r="G16" s="140"/>
    </row>
    <row r="17" spans="2:7" s="141" customFormat="1" ht="30.75" customHeight="1">
      <c r="B17" s="142"/>
      <c r="C17" s="142"/>
      <c r="D17" s="142"/>
      <c r="E17" s="142"/>
      <c r="F17" s="142"/>
      <c r="G17" s="143"/>
    </row>
    <row r="18" spans="2:7" s="141" customFormat="1" ht="30.75" customHeight="1">
      <c r="B18" s="142"/>
      <c r="C18" s="142"/>
      <c r="D18" s="142"/>
      <c r="E18" s="142"/>
      <c r="F18" s="142"/>
      <c r="G18" s="144" t="s">
        <v>241</v>
      </c>
    </row>
    <row r="19" spans="1:7" ht="23.25" customHeight="1">
      <c r="A19" s="145"/>
      <c r="B19" s="271"/>
      <c r="C19" s="271"/>
      <c r="D19" s="271"/>
      <c r="E19" s="271"/>
      <c r="F19" s="271"/>
      <c r="G19" s="144" t="s">
        <v>229</v>
      </c>
    </row>
    <row r="20" spans="1:7" ht="15.75" customHeight="1">
      <c r="A20" s="145"/>
      <c r="B20" s="271"/>
      <c r="C20" s="271"/>
      <c r="D20" s="271"/>
      <c r="E20" s="271"/>
      <c r="F20" s="271"/>
      <c r="G20" s="144"/>
    </row>
    <row r="21" spans="1:7" ht="15.75" customHeight="1">
      <c r="A21" s="145"/>
      <c r="B21" s="271"/>
      <c r="C21" s="271"/>
      <c r="D21" s="271"/>
      <c r="E21" s="271"/>
      <c r="F21" s="271"/>
      <c r="G21" s="144"/>
    </row>
    <row r="22" spans="1:7" s="147" customFormat="1" ht="23.25" customHeight="1">
      <c r="A22" s="145"/>
      <c r="B22" s="269"/>
      <c r="C22" s="269"/>
      <c r="D22" s="269"/>
      <c r="E22" s="269"/>
      <c r="F22" s="269"/>
      <c r="G22" s="146"/>
    </row>
    <row r="23" spans="1:7" s="138" customFormat="1" ht="30.75" customHeight="1">
      <c r="A23" s="141"/>
      <c r="B23" s="267"/>
      <c r="C23" s="268"/>
      <c r="D23" s="268"/>
      <c r="E23" s="268"/>
      <c r="F23" s="268"/>
      <c r="G23" s="148"/>
    </row>
    <row r="24" ht="15.75" customHeight="1"/>
    <row r="29" ht="18.75">
      <c r="A29" s="149"/>
    </row>
    <row r="30" ht="18.75">
      <c r="A30" s="149"/>
    </row>
  </sheetData>
  <mergeCells count="11">
    <mergeCell ref="B23:F23"/>
    <mergeCell ref="B22:F22"/>
    <mergeCell ref="B16:F16"/>
    <mergeCell ref="B19:F19"/>
    <mergeCell ref="B21:F21"/>
    <mergeCell ref="B20:F20"/>
    <mergeCell ref="B14:F14"/>
    <mergeCell ref="B15:F15"/>
    <mergeCell ref="B11:F11"/>
    <mergeCell ref="B12:F12"/>
    <mergeCell ref="B13:F13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H1">
      <selection activeCell="C10" sqref="C10:C11"/>
    </sheetView>
  </sheetViews>
  <sheetFormatPr defaultColWidth="9.00390625" defaultRowHeight="12.75"/>
  <cols>
    <col min="1" max="1" width="4.375" style="125" customWidth="1"/>
    <col min="2" max="2" width="25.375" style="125" customWidth="1"/>
    <col min="3" max="3" width="23.875" style="125" customWidth="1"/>
    <col min="4" max="4" width="7.25390625" style="125" customWidth="1"/>
    <col min="5" max="5" width="10.875" style="125" customWidth="1"/>
    <col min="6" max="6" width="10.375" style="125" customWidth="1"/>
    <col min="7" max="10" width="13.75390625" style="125" customWidth="1"/>
    <col min="11" max="16384" width="9.125" style="125" customWidth="1"/>
  </cols>
  <sheetData>
    <row r="1" ht="15.75">
      <c r="H1" s="125" t="s">
        <v>242</v>
      </c>
    </row>
    <row r="2" ht="16.5" customHeight="1">
      <c r="H2" s="125" t="s">
        <v>232</v>
      </c>
    </row>
    <row r="3" spans="6:8" ht="15.75">
      <c r="F3" s="150"/>
      <c r="H3" s="125" t="s">
        <v>213</v>
      </c>
    </row>
    <row r="4" ht="15.75">
      <c r="H4" s="125" t="s">
        <v>233</v>
      </c>
    </row>
    <row r="6" spans="1:10" ht="15.75" customHeight="1">
      <c r="A6" s="272" t="s">
        <v>243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5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9" ht="15.75">
      <c r="J9" s="151" t="s">
        <v>244</v>
      </c>
    </row>
    <row r="10" spans="1:10" s="128" customFormat="1" ht="12.75" customHeight="1">
      <c r="A10" s="276" t="s">
        <v>78</v>
      </c>
      <c r="B10" s="276" t="s">
        <v>245</v>
      </c>
      <c r="C10" s="276" t="s">
        <v>246</v>
      </c>
      <c r="D10" s="276" t="s">
        <v>81</v>
      </c>
      <c r="E10" s="276" t="s">
        <v>82</v>
      </c>
      <c r="F10" s="276" t="s">
        <v>247</v>
      </c>
      <c r="G10" s="278" t="s">
        <v>248</v>
      </c>
      <c r="H10" s="279"/>
      <c r="I10" s="279"/>
      <c r="J10" s="280"/>
    </row>
    <row r="11" spans="1:10" s="128" customFormat="1" ht="53.25" customHeight="1">
      <c r="A11" s="277"/>
      <c r="B11" s="277"/>
      <c r="C11" s="277"/>
      <c r="D11" s="277"/>
      <c r="E11" s="281"/>
      <c r="F11" s="277"/>
      <c r="G11" s="153" t="s">
        <v>249</v>
      </c>
      <c r="H11" s="153" t="s">
        <v>89</v>
      </c>
      <c r="I11" s="153" t="s">
        <v>250</v>
      </c>
      <c r="J11" s="153" t="s">
        <v>251</v>
      </c>
    </row>
    <row r="12" spans="1:10" s="155" customFormat="1" ht="11.25">
      <c r="A12" s="154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8</v>
      </c>
      <c r="I12" s="154">
        <v>9</v>
      </c>
      <c r="J12" s="154">
        <v>10</v>
      </c>
    </row>
    <row r="13" spans="1:10" ht="40.5" customHeight="1">
      <c r="A13" s="156">
        <v>1</v>
      </c>
      <c r="B13" s="157" t="s">
        <v>252</v>
      </c>
      <c r="C13" s="157" t="s">
        <v>253</v>
      </c>
      <c r="D13" s="158">
        <v>852</v>
      </c>
      <c r="E13" s="158">
        <v>85202</v>
      </c>
      <c r="F13" s="159">
        <v>95000</v>
      </c>
      <c r="G13" s="159">
        <v>95000</v>
      </c>
      <c r="H13" s="160"/>
      <c r="I13" s="161"/>
      <c r="J13" s="161"/>
    </row>
    <row r="14" spans="1:10" ht="40.5" customHeight="1">
      <c r="A14" s="156">
        <v>2</v>
      </c>
      <c r="B14" s="157" t="s">
        <v>254</v>
      </c>
      <c r="C14" s="157" t="s">
        <v>255</v>
      </c>
      <c r="D14" s="158">
        <v>854</v>
      </c>
      <c r="E14" s="158">
        <v>85406</v>
      </c>
      <c r="F14" s="159">
        <v>4000</v>
      </c>
      <c r="G14" s="159">
        <v>4000</v>
      </c>
      <c r="H14" s="160"/>
      <c r="I14" s="161"/>
      <c r="J14" s="161"/>
    </row>
    <row r="15" spans="1:10" ht="42" customHeight="1">
      <c r="A15" s="162">
        <v>3</v>
      </c>
      <c r="B15" s="163" t="s">
        <v>256</v>
      </c>
      <c r="C15" s="163" t="s">
        <v>257</v>
      </c>
      <c r="D15" s="164">
        <v>754</v>
      </c>
      <c r="E15" s="164">
        <v>75411</v>
      </c>
      <c r="F15" s="165">
        <v>1143000</v>
      </c>
      <c r="G15" s="166"/>
      <c r="H15" s="166">
        <v>1143000</v>
      </c>
      <c r="I15" s="166"/>
      <c r="J15" s="167"/>
    </row>
    <row r="16" spans="1:10" ht="15.75">
      <c r="A16" s="274" t="s">
        <v>258</v>
      </c>
      <c r="B16" s="275"/>
      <c r="C16" s="156"/>
      <c r="D16" s="156"/>
      <c r="E16" s="156"/>
      <c r="F16" s="168">
        <f>SUM(F13:F15)</f>
        <v>1242000</v>
      </c>
      <c r="G16" s="168">
        <f>SUM(G13:G15)</f>
        <v>99000</v>
      </c>
      <c r="H16" s="168">
        <f>SUM(H13:H15)</f>
        <v>1143000</v>
      </c>
      <c r="I16" s="169"/>
      <c r="J16" s="169"/>
    </row>
    <row r="18" ht="15.75">
      <c r="I18" s="144" t="s">
        <v>241</v>
      </c>
    </row>
    <row r="19" ht="15.75">
      <c r="I19" s="144" t="s">
        <v>229</v>
      </c>
    </row>
  </sheetData>
  <mergeCells count="9">
    <mergeCell ref="A6:J7"/>
    <mergeCell ref="A16:B16"/>
    <mergeCell ref="F10:F11"/>
    <mergeCell ref="G10:J10"/>
    <mergeCell ref="E10:E11"/>
    <mergeCell ref="A10:A11"/>
    <mergeCell ref="B10:B11"/>
    <mergeCell ref="C10:C11"/>
    <mergeCell ref="D10:D11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22">
      <selection activeCell="B24" sqref="B24"/>
    </sheetView>
  </sheetViews>
  <sheetFormatPr defaultColWidth="9.00390625" defaultRowHeight="12.75"/>
  <cols>
    <col min="1" max="1" width="3.875" style="125" customWidth="1"/>
    <col min="2" max="2" width="21.125" style="125" customWidth="1"/>
    <col min="3" max="3" width="12.875" style="125" customWidth="1"/>
    <col min="4" max="4" width="7.25390625" style="125" customWidth="1"/>
    <col min="5" max="5" width="7.875" style="125" customWidth="1"/>
    <col min="6" max="6" width="8.625" style="125" customWidth="1"/>
    <col min="7" max="7" width="11.75390625" style="125" customWidth="1"/>
    <col min="8" max="8" width="11.25390625" style="125" customWidth="1"/>
    <col min="9" max="9" width="11.00390625" style="125" customWidth="1"/>
    <col min="10" max="10" width="7.375" style="125" customWidth="1"/>
    <col min="11" max="11" width="7.625" style="125" customWidth="1"/>
    <col min="12" max="12" width="9.375" style="125" customWidth="1"/>
    <col min="13" max="13" width="11.25390625" style="125" customWidth="1"/>
    <col min="14" max="14" width="10.75390625" style="125" customWidth="1"/>
    <col min="15" max="16384" width="9.125" style="125" customWidth="1"/>
  </cols>
  <sheetData>
    <row r="1" ht="15.75">
      <c r="K1" s="125" t="s">
        <v>259</v>
      </c>
    </row>
    <row r="2" ht="16.5" customHeight="1">
      <c r="K2" s="125" t="s">
        <v>232</v>
      </c>
    </row>
    <row r="3" spans="7:11" ht="15.75">
      <c r="G3" s="150"/>
      <c r="K3" s="125" t="s">
        <v>213</v>
      </c>
    </row>
    <row r="4" ht="15" customHeight="1">
      <c r="K4" s="125" t="s">
        <v>233</v>
      </c>
    </row>
    <row r="5" ht="15" customHeight="1"/>
    <row r="6" spans="1:14" ht="15" customHeight="1">
      <c r="A6" s="272" t="s">
        <v>260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spans="1:14" ht="1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</row>
    <row r="9" ht="15.75">
      <c r="N9" s="151" t="s">
        <v>244</v>
      </c>
    </row>
    <row r="10" spans="1:14" s="128" customFormat="1" ht="24.75" customHeight="1">
      <c r="A10" s="276" t="s">
        <v>78</v>
      </c>
      <c r="B10" s="276" t="s">
        <v>261</v>
      </c>
      <c r="C10" s="276" t="s">
        <v>246</v>
      </c>
      <c r="D10" s="276" t="s">
        <v>81</v>
      </c>
      <c r="E10" s="283" t="s">
        <v>262</v>
      </c>
      <c r="F10" s="284"/>
      <c r="G10" s="276" t="s">
        <v>263</v>
      </c>
      <c r="H10" s="276" t="s">
        <v>264</v>
      </c>
      <c r="I10" s="278" t="s">
        <v>265</v>
      </c>
      <c r="J10" s="279"/>
      <c r="K10" s="279"/>
      <c r="L10" s="280"/>
      <c r="M10" s="276" t="s">
        <v>266</v>
      </c>
      <c r="N10" s="276" t="s">
        <v>267</v>
      </c>
    </row>
    <row r="11" spans="1:14" s="128" customFormat="1" ht="65.25" customHeight="1">
      <c r="A11" s="282"/>
      <c r="B11" s="282"/>
      <c r="C11" s="282"/>
      <c r="D11" s="282"/>
      <c r="E11" s="153" t="s">
        <v>268</v>
      </c>
      <c r="F11" s="153" t="s">
        <v>269</v>
      </c>
      <c r="G11" s="282"/>
      <c r="H11" s="282"/>
      <c r="I11" s="152" t="s">
        <v>249</v>
      </c>
      <c r="J11" s="152" t="s">
        <v>89</v>
      </c>
      <c r="K11" s="152" t="s">
        <v>250</v>
      </c>
      <c r="L11" s="152" t="s">
        <v>270</v>
      </c>
      <c r="M11" s="282"/>
      <c r="N11" s="282"/>
    </row>
    <row r="12" spans="1:14" s="155" customFormat="1" ht="11.25">
      <c r="A12" s="154">
        <v>1</v>
      </c>
      <c r="B12" s="154">
        <v>2</v>
      </c>
      <c r="C12" s="154">
        <v>3</v>
      </c>
      <c r="D12" s="154">
        <v>4</v>
      </c>
      <c r="E12" s="154">
        <v>5</v>
      </c>
      <c r="F12" s="154">
        <v>6</v>
      </c>
      <c r="G12" s="154">
        <v>7</v>
      </c>
      <c r="H12" s="154">
        <v>8</v>
      </c>
      <c r="I12" s="154">
        <v>9</v>
      </c>
      <c r="J12" s="154">
        <v>10</v>
      </c>
      <c r="K12" s="154">
        <v>11</v>
      </c>
      <c r="L12" s="154">
        <v>12</v>
      </c>
      <c r="M12" s="154">
        <v>13</v>
      </c>
      <c r="N12" s="154">
        <v>14</v>
      </c>
    </row>
    <row r="13" spans="1:14" s="150" customFormat="1" ht="30.75" customHeight="1">
      <c r="A13" s="172" t="s">
        <v>129</v>
      </c>
      <c r="B13" s="173" t="s">
        <v>271</v>
      </c>
      <c r="C13" s="174" t="s">
        <v>9</v>
      </c>
      <c r="D13" s="175">
        <v>600</v>
      </c>
      <c r="E13" s="175">
        <v>2004</v>
      </c>
      <c r="F13" s="175">
        <v>2006</v>
      </c>
      <c r="G13" s="176">
        <f>SUM(G14:G32)</f>
        <v>12407382</v>
      </c>
      <c r="H13" s="176">
        <f>SUM(H14:H32)</f>
        <v>1775508</v>
      </c>
      <c r="I13" s="176">
        <f>SUM(I14:I32)</f>
        <v>1080743</v>
      </c>
      <c r="J13" s="176"/>
      <c r="K13" s="176"/>
      <c r="L13" s="176">
        <f>SUM(L14:L32)</f>
        <v>694765</v>
      </c>
      <c r="M13" s="176">
        <f>SUM(M14:M32)</f>
        <v>6567324</v>
      </c>
      <c r="N13" s="176">
        <f>SUM(N14:N32)</f>
        <v>4031100</v>
      </c>
    </row>
    <row r="14" spans="1:14" s="150" customFormat="1" ht="74.25" customHeight="1">
      <c r="A14" s="177" t="s">
        <v>272</v>
      </c>
      <c r="B14" s="178" t="s">
        <v>273</v>
      </c>
      <c r="C14" s="152" t="s">
        <v>274</v>
      </c>
      <c r="D14" s="179">
        <v>600</v>
      </c>
      <c r="E14" s="179">
        <v>2004</v>
      </c>
      <c r="F14" s="179">
        <v>2004</v>
      </c>
      <c r="G14" s="170">
        <v>303681</v>
      </c>
      <c r="H14" s="170">
        <v>303681</v>
      </c>
      <c r="I14" s="170">
        <v>151841</v>
      </c>
      <c r="J14" s="170"/>
      <c r="K14" s="170"/>
      <c r="L14" s="170">
        <v>151840</v>
      </c>
      <c r="M14" s="170"/>
      <c r="N14" s="170"/>
    </row>
    <row r="15" spans="1:14" s="150" customFormat="1" ht="76.5">
      <c r="A15" s="177" t="s">
        <v>275</v>
      </c>
      <c r="B15" s="178" t="s">
        <v>276</v>
      </c>
      <c r="C15" s="152" t="s">
        <v>9</v>
      </c>
      <c r="D15" s="179">
        <v>600</v>
      </c>
      <c r="E15" s="179">
        <v>2003</v>
      </c>
      <c r="F15" s="179">
        <v>2004</v>
      </c>
      <c r="G15" s="170">
        <v>223847</v>
      </c>
      <c r="H15" s="170">
        <v>217197</v>
      </c>
      <c r="I15" s="170">
        <v>108599</v>
      </c>
      <c r="J15" s="170"/>
      <c r="K15" s="170"/>
      <c r="L15" s="170">
        <v>108598</v>
      </c>
      <c r="M15" s="170"/>
      <c r="N15" s="170"/>
    </row>
    <row r="16" spans="1:14" s="181" customFormat="1" ht="116.25" customHeight="1">
      <c r="A16" s="156" t="s">
        <v>277</v>
      </c>
      <c r="B16" s="157" t="s">
        <v>278</v>
      </c>
      <c r="C16" s="153" t="s">
        <v>9</v>
      </c>
      <c r="D16" s="180">
        <v>600</v>
      </c>
      <c r="E16" s="180">
        <v>2003</v>
      </c>
      <c r="F16" s="180">
        <v>2004</v>
      </c>
      <c r="G16" s="161">
        <v>895454</v>
      </c>
      <c r="H16" s="161">
        <v>868654</v>
      </c>
      <c r="I16" s="161">
        <v>434327</v>
      </c>
      <c r="J16" s="161"/>
      <c r="K16" s="161"/>
      <c r="L16" s="161">
        <v>434327</v>
      </c>
      <c r="M16" s="161"/>
      <c r="N16" s="161"/>
    </row>
    <row r="17" spans="1:14" s="183" customFormat="1" ht="20.25" customHeight="1">
      <c r="A17" s="285" t="s">
        <v>279</v>
      </c>
      <c r="B17" s="287" t="s">
        <v>280</v>
      </c>
      <c r="C17" s="276" t="s">
        <v>9</v>
      </c>
      <c r="D17" s="289">
        <v>600</v>
      </c>
      <c r="E17" s="289">
        <v>2004</v>
      </c>
      <c r="F17" s="289">
        <v>2005</v>
      </c>
      <c r="G17" s="291">
        <v>540400</v>
      </c>
      <c r="H17" s="291">
        <v>19300</v>
      </c>
      <c r="I17" s="291">
        <v>19300</v>
      </c>
      <c r="J17" s="291"/>
      <c r="K17" s="291"/>
      <c r="L17" s="182"/>
      <c r="M17" s="291">
        <v>521100</v>
      </c>
      <c r="N17" s="291"/>
    </row>
    <row r="18" spans="1:14" s="185" customFormat="1" ht="83.25" customHeight="1">
      <c r="A18" s="286"/>
      <c r="B18" s="288"/>
      <c r="C18" s="277"/>
      <c r="D18" s="290"/>
      <c r="E18" s="290"/>
      <c r="F18" s="290"/>
      <c r="G18" s="292"/>
      <c r="H18" s="292"/>
      <c r="I18" s="292"/>
      <c r="J18" s="292"/>
      <c r="K18" s="292"/>
      <c r="L18" s="184"/>
      <c r="M18" s="292"/>
      <c r="N18" s="292"/>
    </row>
    <row r="19" spans="1:14" s="185" customFormat="1" ht="117.75" customHeight="1">
      <c r="A19" s="156" t="s">
        <v>281</v>
      </c>
      <c r="B19" s="157" t="s">
        <v>282</v>
      </c>
      <c r="C19" s="153" t="s">
        <v>9</v>
      </c>
      <c r="D19" s="180">
        <v>600</v>
      </c>
      <c r="E19" s="180">
        <v>2004</v>
      </c>
      <c r="F19" s="180">
        <v>2005</v>
      </c>
      <c r="G19" s="161">
        <v>1234800</v>
      </c>
      <c r="H19" s="161">
        <v>37776</v>
      </c>
      <c r="I19" s="161">
        <v>37776</v>
      </c>
      <c r="J19" s="161"/>
      <c r="K19" s="161"/>
      <c r="L19" s="161"/>
      <c r="M19" s="161">
        <v>1197024</v>
      </c>
      <c r="N19" s="161"/>
    </row>
    <row r="20" spans="1:14" s="185" customFormat="1" ht="78.75" customHeight="1">
      <c r="A20" s="156" t="s">
        <v>283</v>
      </c>
      <c r="B20" s="157" t="s">
        <v>284</v>
      </c>
      <c r="C20" s="153" t="s">
        <v>285</v>
      </c>
      <c r="D20" s="180">
        <v>600</v>
      </c>
      <c r="E20" s="180">
        <v>2004</v>
      </c>
      <c r="F20" s="180">
        <v>2006</v>
      </c>
      <c r="G20" s="161">
        <v>1237600</v>
      </c>
      <c r="H20" s="161">
        <v>44200</v>
      </c>
      <c r="I20" s="161">
        <v>44200</v>
      </c>
      <c r="J20" s="161"/>
      <c r="K20" s="161"/>
      <c r="L20" s="161"/>
      <c r="M20" s="161"/>
      <c r="N20" s="161">
        <v>1193400</v>
      </c>
    </row>
    <row r="21" spans="1:14" s="187" customFormat="1" ht="51" customHeight="1">
      <c r="A21" s="157" t="s">
        <v>286</v>
      </c>
      <c r="B21" s="157" t="s">
        <v>287</v>
      </c>
      <c r="C21" s="153" t="s">
        <v>285</v>
      </c>
      <c r="D21" s="153">
        <v>600</v>
      </c>
      <c r="E21" s="153">
        <v>2004</v>
      </c>
      <c r="F21" s="153">
        <v>2006</v>
      </c>
      <c r="G21" s="160">
        <v>322000</v>
      </c>
      <c r="H21" s="160">
        <v>11500</v>
      </c>
      <c r="I21" s="160">
        <v>11500</v>
      </c>
      <c r="J21" s="153"/>
      <c r="K21" s="153"/>
      <c r="L21" s="160"/>
      <c r="M21" s="160"/>
      <c r="N21" s="186">
        <v>310500</v>
      </c>
    </row>
    <row r="22" spans="1:14" s="190" customFormat="1" ht="51.75" customHeight="1">
      <c r="A22" s="188" t="s">
        <v>288</v>
      </c>
      <c r="B22" s="157" t="s">
        <v>289</v>
      </c>
      <c r="C22" s="153" t="s">
        <v>285</v>
      </c>
      <c r="D22" s="153">
        <v>600</v>
      </c>
      <c r="E22" s="153">
        <v>2004</v>
      </c>
      <c r="F22" s="153">
        <v>2005</v>
      </c>
      <c r="G22" s="189">
        <v>1078000</v>
      </c>
      <c r="H22" s="189">
        <v>38500</v>
      </c>
      <c r="I22" s="189">
        <v>38500</v>
      </c>
      <c r="J22" s="189"/>
      <c r="K22" s="189"/>
      <c r="L22" s="189"/>
      <c r="M22" s="189">
        <v>1039500</v>
      </c>
      <c r="N22" s="189"/>
    </row>
    <row r="23" spans="1:14" s="190" customFormat="1" ht="51.75" customHeight="1">
      <c r="A23" s="153" t="s">
        <v>290</v>
      </c>
      <c r="B23" s="157" t="s">
        <v>291</v>
      </c>
      <c r="C23" s="153" t="s">
        <v>285</v>
      </c>
      <c r="D23" s="153">
        <v>600</v>
      </c>
      <c r="E23" s="153">
        <v>2004</v>
      </c>
      <c r="F23" s="153">
        <v>2006</v>
      </c>
      <c r="G23" s="189">
        <v>870800</v>
      </c>
      <c r="H23" s="189">
        <v>31100</v>
      </c>
      <c r="I23" s="189">
        <v>31100</v>
      </c>
      <c r="J23" s="189"/>
      <c r="K23" s="189"/>
      <c r="L23" s="189"/>
      <c r="N23" s="189">
        <v>839700</v>
      </c>
    </row>
    <row r="24" spans="1:14" s="190" customFormat="1" ht="51">
      <c r="A24" s="153" t="s">
        <v>292</v>
      </c>
      <c r="B24" s="157" t="s">
        <v>293</v>
      </c>
      <c r="C24" s="153" t="s">
        <v>285</v>
      </c>
      <c r="D24" s="153">
        <v>600</v>
      </c>
      <c r="E24" s="153">
        <v>2004</v>
      </c>
      <c r="F24" s="153">
        <v>2006</v>
      </c>
      <c r="G24" s="189">
        <v>560000</v>
      </c>
      <c r="H24" s="189">
        <v>20000</v>
      </c>
      <c r="I24" s="189">
        <v>20000</v>
      </c>
      <c r="J24" s="189"/>
      <c r="K24" s="189"/>
      <c r="L24" s="189"/>
      <c r="M24" s="189"/>
      <c r="N24" s="189">
        <v>540000</v>
      </c>
    </row>
    <row r="25" spans="1:14" s="190" customFormat="1" ht="89.25">
      <c r="A25" s="153" t="s">
        <v>294</v>
      </c>
      <c r="B25" s="157" t="s">
        <v>295</v>
      </c>
      <c r="C25" s="153" t="s">
        <v>285</v>
      </c>
      <c r="D25" s="153">
        <v>600</v>
      </c>
      <c r="E25" s="153">
        <v>2004</v>
      </c>
      <c r="F25" s="153">
        <v>2005</v>
      </c>
      <c r="G25" s="189">
        <v>820400</v>
      </c>
      <c r="H25" s="189">
        <v>29300</v>
      </c>
      <c r="I25" s="189">
        <v>29300</v>
      </c>
      <c r="J25" s="189"/>
      <c r="K25" s="189"/>
      <c r="L25" s="189"/>
      <c r="M25" s="189">
        <v>791100</v>
      </c>
      <c r="N25" s="153"/>
    </row>
    <row r="26" spans="1:14" s="190" customFormat="1" ht="51">
      <c r="A26" s="153" t="s">
        <v>296</v>
      </c>
      <c r="B26" s="157" t="s">
        <v>297</v>
      </c>
      <c r="C26" s="153" t="s">
        <v>285</v>
      </c>
      <c r="D26" s="153">
        <v>600</v>
      </c>
      <c r="E26" s="153">
        <v>2004</v>
      </c>
      <c r="F26" s="153">
        <v>2005</v>
      </c>
      <c r="G26" s="189">
        <v>1024800</v>
      </c>
      <c r="H26" s="189">
        <v>36600</v>
      </c>
      <c r="I26" s="189">
        <v>36600</v>
      </c>
      <c r="J26" s="189"/>
      <c r="K26" s="189"/>
      <c r="L26" s="189"/>
      <c r="M26" s="189">
        <v>988200</v>
      </c>
      <c r="N26" s="189"/>
    </row>
    <row r="27" spans="1:14" s="190" customFormat="1" ht="51">
      <c r="A27" s="153" t="s">
        <v>298</v>
      </c>
      <c r="B27" s="157" t="s">
        <v>299</v>
      </c>
      <c r="C27" s="153" t="s">
        <v>285</v>
      </c>
      <c r="D27" s="153">
        <v>600</v>
      </c>
      <c r="E27" s="153">
        <v>2004</v>
      </c>
      <c r="F27" s="153">
        <v>2006</v>
      </c>
      <c r="G27" s="189">
        <v>327600</v>
      </c>
      <c r="H27" s="189">
        <v>11700</v>
      </c>
      <c r="I27" s="189">
        <v>11700</v>
      </c>
      <c r="J27" s="189"/>
      <c r="K27" s="189"/>
      <c r="L27" s="189"/>
      <c r="M27" s="189"/>
      <c r="N27" s="189">
        <v>315900</v>
      </c>
    </row>
    <row r="28" spans="1:14" s="190" customFormat="1" ht="51" customHeight="1">
      <c r="A28" s="153" t="s">
        <v>300</v>
      </c>
      <c r="B28" s="157" t="s">
        <v>301</v>
      </c>
      <c r="C28" s="153" t="s">
        <v>285</v>
      </c>
      <c r="D28" s="153">
        <v>600</v>
      </c>
      <c r="E28" s="153">
        <v>2004</v>
      </c>
      <c r="F28" s="153">
        <v>2005</v>
      </c>
      <c r="G28" s="189">
        <v>602000</v>
      </c>
      <c r="H28" s="189">
        <v>21500</v>
      </c>
      <c r="I28" s="189">
        <v>21500</v>
      </c>
      <c r="J28" s="189"/>
      <c r="K28" s="189"/>
      <c r="L28" s="189"/>
      <c r="M28" s="189">
        <v>580500</v>
      </c>
      <c r="N28" s="189"/>
    </row>
    <row r="29" spans="1:14" s="190" customFormat="1" ht="52.5" customHeight="1">
      <c r="A29" s="153" t="s">
        <v>302</v>
      </c>
      <c r="B29" s="157" t="s">
        <v>303</v>
      </c>
      <c r="C29" s="153" t="s">
        <v>285</v>
      </c>
      <c r="D29" s="153">
        <v>600</v>
      </c>
      <c r="E29" s="153">
        <v>2004</v>
      </c>
      <c r="F29" s="153">
        <v>2006</v>
      </c>
      <c r="G29" s="189">
        <v>350000</v>
      </c>
      <c r="H29" s="189">
        <v>12500</v>
      </c>
      <c r="I29" s="189">
        <v>12500</v>
      </c>
      <c r="J29" s="189"/>
      <c r="K29" s="189"/>
      <c r="L29" s="189"/>
      <c r="M29" s="189"/>
      <c r="N29" s="189">
        <v>337500</v>
      </c>
    </row>
    <row r="30" spans="1:14" s="190" customFormat="1" ht="51">
      <c r="A30" s="153" t="s">
        <v>304</v>
      </c>
      <c r="B30" s="157" t="s">
        <v>305</v>
      </c>
      <c r="C30" s="153" t="s">
        <v>285</v>
      </c>
      <c r="D30" s="153">
        <v>600</v>
      </c>
      <c r="E30" s="153">
        <v>2004</v>
      </c>
      <c r="F30" s="153">
        <v>2005</v>
      </c>
      <c r="G30" s="189">
        <v>1290800</v>
      </c>
      <c r="H30" s="189">
        <v>46100</v>
      </c>
      <c r="I30" s="189">
        <v>46100</v>
      </c>
      <c r="J30" s="189"/>
      <c r="K30" s="189"/>
      <c r="L30" s="189"/>
      <c r="M30" s="189">
        <v>1244700</v>
      </c>
      <c r="N30" s="189"/>
    </row>
    <row r="31" spans="1:14" s="190" customFormat="1" ht="43.5" customHeight="1">
      <c r="A31" s="153" t="s">
        <v>306</v>
      </c>
      <c r="B31" s="157" t="s">
        <v>307</v>
      </c>
      <c r="C31" s="153" t="s">
        <v>285</v>
      </c>
      <c r="D31" s="153">
        <v>600</v>
      </c>
      <c r="E31" s="153">
        <v>2004</v>
      </c>
      <c r="F31" s="153">
        <v>2005</v>
      </c>
      <c r="G31" s="189">
        <v>212800</v>
      </c>
      <c r="H31" s="189">
        <v>7600</v>
      </c>
      <c r="I31" s="189">
        <v>7600</v>
      </c>
      <c r="J31" s="189"/>
      <c r="K31" s="189"/>
      <c r="L31" s="189"/>
      <c r="M31" s="189">
        <v>205200</v>
      </c>
      <c r="N31" s="189"/>
    </row>
    <row r="32" spans="1:14" s="190" customFormat="1" ht="87" customHeight="1">
      <c r="A32" s="153" t="s">
        <v>308</v>
      </c>
      <c r="B32" s="157" t="s">
        <v>309</v>
      </c>
      <c r="C32" s="153" t="s">
        <v>285</v>
      </c>
      <c r="D32" s="153">
        <v>600</v>
      </c>
      <c r="E32" s="153">
        <v>2004</v>
      </c>
      <c r="F32" s="153">
        <v>2006</v>
      </c>
      <c r="G32" s="189">
        <v>512400</v>
      </c>
      <c r="H32" s="189">
        <v>18300</v>
      </c>
      <c r="I32" s="189">
        <v>18300</v>
      </c>
      <c r="J32" s="189"/>
      <c r="K32" s="189"/>
      <c r="L32" s="189"/>
      <c r="M32" s="189"/>
      <c r="N32" s="189">
        <v>494100</v>
      </c>
    </row>
    <row r="33" spans="1:14" s="193" customFormat="1" ht="38.25">
      <c r="A33" s="174">
        <v>2</v>
      </c>
      <c r="B33" s="191" t="s">
        <v>310</v>
      </c>
      <c r="C33" s="174" t="s">
        <v>285</v>
      </c>
      <c r="D33" s="174">
        <v>801</v>
      </c>
      <c r="E33" s="174">
        <v>2004</v>
      </c>
      <c r="F33" s="174">
        <v>2006</v>
      </c>
      <c r="G33" s="192">
        <v>1100000</v>
      </c>
      <c r="H33" s="192">
        <v>40000</v>
      </c>
      <c r="I33" s="192">
        <v>40000</v>
      </c>
      <c r="J33" s="192"/>
      <c r="K33" s="192"/>
      <c r="L33" s="192"/>
      <c r="M33" s="192">
        <v>540000</v>
      </c>
      <c r="N33" s="192">
        <v>540000</v>
      </c>
    </row>
    <row r="34" spans="1:14" s="190" customFormat="1" ht="12.75">
      <c r="A34" s="174"/>
      <c r="B34" s="174" t="s">
        <v>311</v>
      </c>
      <c r="C34" s="174"/>
      <c r="D34" s="174"/>
      <c r="E34" s="174"/>
      <c r="F34" s="174"/>
      <c r="G34" s="192">
        <f>SUM(G14:G33)</f>
        <v>13507382</v>
      </c>
      <c r="H34" s="192">
        <f>SUM(H14:H33)</f>
        <v>1815508</v>
      </c>
      <c r="I34" s="192">
        <f>SUM(I14:I33)</f>
        <v>1120743</v>
      </c>
      <c r="J34" s="192"/>
      <c r="K34" s="192"/>
      <c r="L34" s="192"/>
      <c r="M34" s="192">
        <f>SUM(M14:M33)</f>
        <v>7107324</v>
      </c>
      <c r="N34" s="192">
        <f>SUM(N14:N33)</f>
        <v>4571100</v>
      </c>
    </row>
    <row r="35" spans="2:14" s="190" customFormat="1" ht="12.75">
      <c r="B35" s="187"/>
      <c r="G35" s="196"/>
      <c r="H35" s="196"/>
      <c r="I35" s="196"/>
      <c r="J35" s="196"/>
      <c r="K35" s="196"/>
      <c r="L35" s="196"/>
      <c r="M35" s="196"/>
      <c r="N35" s="196"/>
    </row>
    <row r="36" spans="2:14" s="190" customFormat="1" ht="12.75">
      <c r="B36" s="187"/>
      <c r="G36" s="196"/>
      <c r="H36" s="196"/>
      <c r="I36" s="196"/>
      <c r="J36" s="196"/>
      <c r="K36" s="196"/>
      <c r="L36" s="196"/>
      <c r="M36" s="196"/>
      <c r="N36" s="196"/>
    </row>
    <row r="37" spans="2:14" s="190" customFormat="1" ht="12.75">
      <c r="B37" s="187"/>
      <c r="G37" s="196"/>
      <c r="H37" s="196"/>
      <c r="I37" s="196"/>
      <c r="J37" s="196"/>
      <c r="K37" s="196"/>
      <c r="L37" s="196"/>
      <c r="M37" s="196"/>
      <c r="N37" s="196"/>
    </row>
    <row r="38" spans="2:14" s="190" customFormat="1" ht="12.75">
      <c r="B38" s="187"/>
      <c r="G38" s="196"/>
      <c r="H38" s="196"/>
      <c r="I38" s="196"/>
      <c r="J38" s="196"/>
      <c r="K38" s="196"/>
      <c r="L38" s="196"/>
      <c r="M38" s="196"/>
      <c r="N38" s="196"/>
    </row>
    <row r="39" spans="2:14" s="190" customFormat="1" ht="12.75">
      <c r="B39" s="187"/>
      <c r="G39" s="196"/>
      <c r="H39" s="196"/>
      <c r="I39" s="196"/>
      <c r="J39" s="196"/>
      <c r="K39" s="196"/>
      <c r="L39" s="196"/>
      <c r="M39" s="196"/>
      <c r="N39" s="196"/>
    </row>
    <row r="40" spans="2:14" s="190" customFormat="1" ht="12.75">
      <c r="B40" s="187"/>
      <c r="G40" s="196"/>
      <c r="H40" s="196"/>
      <c r="I40" s="196"/>
      <c r="J40" s="196"/>
      <c r="K40" s="196"/>
      <c r="L40" s="196"/>
      <c r="M40" s="196"/>
      <c r="N40" s="196"/>
    </row>
    <row r="41" spans="2:14" s="190" customFormat="1" ht="12.75">
      <c r="B41" s="187"/>
      <c r="G41" s="196"/>
      <c r="H41" s="196"/>
      <c r="I41" s="196"/>
      <c r="J41" s="196"/>
      <c r="K41" s="196"/>
      <c r="L41" s="196"/>
      <c r="M41" s="196"/>
      <c r="N41" s="196"/>
    </row>
    <row r="42" spans="7:14" s="190" customFormat="1" ht="12.75">
      <c r="G42" s="196"/>
      <c r="H42" s="196"/>
      <c r="I42" s="196"/>
      <c r="J42" s="196"/>
      <c r="K42" s="196"/>
      <c r="L42" s="196"/>
      <c r="M42" s="196"/>
      <c r="N42" s="196"/>
    </row>
    <row r="43" spans="7:14" s="190" customFormat="1" ht="12.75">
      <c r="G43" s="196"/>
      <c r="H43" s="196"/>
      <c r="I43" s="196"/>
      <c r="J43" s="196"/>
      <c r="K43" s="196"/>
      <c r="L43" s="196"/>
      <c r="M43" s="196"/>
      <c r="N43" s="196"/>
    </row>
    <row r="44" spans="7:14" s="190" customFormat="1" ht="12.75">
      <c r="G44" s="196"/>
      <c r="H44" s="196"/>
      <c r="I44" s="196"/>
      <c r="J44" s="196"/>
      <c r="K44" s="196"/>
      <c r="L44" s="196"/>
      <c r="M44" s="196"/>
      <c r="N44" s="196"/>
    </row>
    <row r="45" spans="7:14" s="190" customFormat="1" ht="12.75">
      <c r="G45" s="196"/>
      <c r="H45" s="196"/>
      <c r="I45" s="196"/>
      <c r="J45" s="196"/>
      <c r="K45" s="196"/>
      <c r="L45" s="196"/>
      <c r="M45" s="196"/>
      <c r="N45" s="196"/>
    </row>
    <row r="46" spans="7:14" s="190" customFormat="1" ht="12.75">
      <c r="G46" s="196"/>
      <c r="H46" s="196"/>
      <c r="I46" s="196"/>
      <c r="J46" s="196"/>
      <c r="K46" s="196"/>
      <c r="L46" s="196"/>
      <c r="M46" s="196"/>
      <c r="N46" s="196"/>
    </row>
    <row r="47" spans="7:14" s="190" customFormat="1" ht="12.75">
      <c r="G47" s="196"/>
      <c r="H47" s="196"/>
      <c r="I47" s="196"/>
      <c r="J47" s="196"/>
      <c r="K47" s="196"/>
      <c r="L47" s="196"/>
      <c r="M47" s="196"/>
      <c r="N47" s="196"/>
    </row>
    <row r="48" spans="7:14" s="190" customFormat="1" ht="12.75">
      <c r="G48" s="196"/>
      <c r="H48" s="196"/>
      <c r="I48" s="196"/>
      <c r="J48" s="196"/>
      <c r="K48" s="196"/>
      <c r="L48" s="196"/>
      <c r="M48" s="196"/>
      <c r="N48" s="196"/>
    </row>
    <row r="49" spans="7:14" s="190" customFormat="1" ht="12.75">
      <c r="G49" s="196"/>
      <c r="H49" s="196"/>
      <c r="I49" s="196"/>
      <c r="J49" s="196"/>
      <c r="K49" s="196"/>
      <c r="L49" s="196"/>
      <c r="M49" s="196"/>
      <c r="N49" s="196"/>
    </row>
    <row r="50" spans="7:14" s="190" customFormat="1" ht="12.75">
      <c r="G50" s="196"/>
      <c r="H50" s="196"/>
      <c r="I50" s="196"/>
      <c r="J50" s="196"/>
      <c r="K50" s="196"/>
      <c r="L50" s="196"/>
      <c r="M50" s="196"/>
      <c r="N50" s="196"/>
    </row>
    <row r="51" s="190" customFormat="1" ht="12.75"/>
    <row r="52" s="190" customFormat="1" ht="12.75"/>
    <row r="53" s="190" customFormat="1" ht="12.75"/>
    <row r="54" s="185" customFormat="1" ht="12.75"/>
    <row r="55" s="185" customFormat="1" ht="12.75"/>
    <row r="56" s="185" customFormat="1" ht="12.75"/>
    <row r="57" s="185" customFormat="1" ht="12.75"/>
    <row r="58" s="185" customFormat="1" ht="12.75"/>
    <row r="59" s="185" customFormat="1" ht="12.75"/>
    <row r="60" s="185" customFormat="1" ht="12.75"/>
    <row r="61" s="185" customFormat="1" ht="12.75"/>
    <row r="62" s="185" customFormat="1" ht="12.75"/>
    <row r="63" s="185" customFormat="1" ht="12.75"/>
    <row r="64" s="185" customFormat="1" ht="12.75"/>
    <row r="65" s="185" customFormat="1" ht="12.75"/>
    <row r="66" s="185" customFormat="1" ht="12.75"/>
    <row r="67" s="185" customFormat="1" ht="12.75"/>
    <row r="68" s="185" customFormat="1" ht="12.75"/>
    <row r="69" s="185" customFormat="1" ht="12.75"/>
    <row r="70" s="185" customFormat="1" ht="12.75"/>
    <row r="71" s="185" customFormat="1" ht="12.75"/>
    <row r="72" s="185" customFormat="1" ht="12.75"/>
    <row r="73" s="185" customFormat="1" ht="12.75"/>
    <row r="74" s="185" customFormat="1" ht="12.75"/>
    <row r="75" s="185" customFormat="1" ht="12.75"/>
  </sheetData>
  <mergeCells count="24">
    <mergeCell ref="G17:G18"/>
    <mergeCell ref="M17:M18"/>
    <mergeCell ref="N17:N18"/>
    <mergeCell ref="H17:H18"/>
    <mergeCell ref="I17:I18"/>
    <mergeCell ref="J17:J18"/>
    <mergeCell ref="K17:K18"/>
    <mergeCell ref="C17:C18"/>
    <mergeCell ref="E10:F10"/>
    <mergeCell ref="A17:A18"/>
    <mergeCell ref="B17:B18"/>
    <mergeCell ref="D17:D18"/>
    <mergeCell ref="E17:E18"/>
    <mergeCell ref="F17:F18"/>
    <mergeCell ref="A6:N7"/>
    <mergeCell ref="A10:A11"/>
    <mergeCell ref="B10:B11"/>
    <mergeCell ref="I10:L10"/>
    <mergeCell ref="C10:C11"/>
    <mergeCell ref="D10:D11"/>
    <mergeCell ref="G10:G11"/>
    <mergeCell ref="H10:H11"/>
    <mergeCell ref="M10:M11"/>
    <mergeCell ref="N10:N11"/>
  </mergeCells>
  <printOptions/>
  <pageMargins left="0.2362204724409449" right="0.2755905511811024" top="0.5905511811023623" bottom="0.3937007874015748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workbookViewId="0" topLeftCell="A1">
      <selection activeCell="I6" sqref="I6"/>
    </sheetView>
  </sheetViews>
  <sheetFormatPr defaultColWidth="9.00390625" defaultRowHeight="12.75"/>
  <cols>
    <col min="1" max="1" width="4.375" style="125" customWidth="1"/>
    <col min="2" max="2" width="26.625" style="125" customWidth="1"/>
    <col min="3" max="3" width="9.00390625" style="125" customWidth="1"/>
    <col min="4" max="4" width="15.375" style="125" customWidth="1"/>
    <col min="5" max="6" width="13.125" style="125" customWidth="1"/>
    <col min="7" max="7" width="12.375" style="125" customWidth="1"/>
    <col min="8" max="8" width="15.375" style="125" customWidth="1"/>
    <col min="9" max="10" width="13.75390625" style="125" customWidth="1"/>
    <col min="11" max="16384" width="9.125" style="125" customWidth="1"/>
  </cols>
  <sheetData>
    <row r="1" ht="15.75">
      <c r="H1" s="125" t="s">
        <v>312</v>
      </c>
    </row>
    <row r="2" ht="15.75">
      <c r="H2" s="125" t="s">
        <v>313</v>
      </c>
    </row>
    <row r="3" ht="15.75">
      <c r="H3" s="125" t="s">
        <v>314</v>
      </c>
    </row>
    <row r="4" ht="15.75">
      <c r="H4" s="125" t="s">
        <v>315</v>
      </c>
    </row>
    <row r="8" spans="1:10" ht="15.75" customHeight="1">
      <c r="A8" s="293" t="s">
        <v>316</v>
      </c>
      <c r="B8" s="293"/>
      <c r="C8" s="293"/>
      <c r="D8" s="293"/>
      <c r="E8" s="293"/>
      <c r="F8" s="293"/>
      <c r="G8" s="293"/>
      <c r="H8" s="293"/>
      <c r="I8" s="293"/>
      <c r="J8" s="293"/>
    </row>
    <row r="10" spans="9:10" ht="15.75">
      <c r="I10" s="151"/>
      <c r="J10" s="151" t="s">
        <v>244</v>
      </c>
    </row>
    <row r="11" spans="1:10" s="203" customFormat="1" ht="16.5" customHeight="1">
      <c r="A11" s="294" t="s">
        <v>78</v>
      </c>
      <c r="B11" s="294" t="s">
        <v>317</v>
      </c>
      <c r="C11" s="294" t="s">
        <v>318</v>
      </c>
      <c r="D11" s="294" t="s">
        <v>319</v>
      </c>
      <c r="E11" s="294" t="s">
        <v>237</v>
      </c>
      <c r="F11" s="171" t="s">
        <v>125</v>
      </c>
      <c r="G11" s="294" t="s">
        <v>83</v>
      </c>
      <c r="H11" s="294" t="s">
        <v>125</v>
      </c>
      <c r="I11" s="294"/>
      <c r="J11" s="276" t="s">
        <v>320</v>
      </c>
    </row>
    <row r="12" spans="1:10" s="128" customFormat="1" ht="51">
      <c r="A12" s="294"/>
      <c r="B12" s="294"/>
      <c r="C12" s="294"/>
      <c r="D12" s="294"/>
      <c r="E12" s="294"/>
      <c r="F12" s="153" t="s">
        <v>321</v>
      </c>
      <c r="G12" s="294"/>
      <c r="H12" s="153" t="s">
        <v>322</v>
      </c>
      <c r="I12" s="153" t="s">
        <v>323</v>
      </c>
      <c r="J12" s="277"/>
    </row>
    <row r="13" spans="1:10" s="155" customFormat="1" ht="11.25">
      <c r="A13" s="154">
        <v>1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  <c r="G13" s="154">
        <v>8</v>
      </c>
      <c r="H13" s="154">
        <v>9</v>
      </c>
      <c r="I13" s="154">
        <v>11</v>
      </c>
      <c r="J13" s="154">
        <v>12</v>
      </c>
    </row>
    <row r="14" spans="1:10" ht="15.75">
      <c r="A14" s="204" t="s">
        <v>129</v>
      </c>
      <c r="B14" s="205" t="s">
        <v>324</v>
      </c>
      <c r="C14" s="206">
        <v>801</v>
      </c>
      <c r="D14" s="207">
        <v>29739</v>
      </c>
      <c r="E14" s="207">
        <v>37000</v>
      </c>
      <c r="F14" s="207"/>
      <c r="G14" s="207">
        <v>37000</v>
      </c>
      <c r="H14" s="207"/>
      <c r="I14" s="207"/>
      <c r="J14" s="207">
        <v>29739</v>
      </c>
    </row>
    <row r="15" spans="1:10" ht="15.75">
      <c r="A15" s="208"/>
      <c r="B15" s="209" t="s">
        <v>325</v>
      </c>
      <c r="C15" s="209">
        <v>80197</v>
      </c>
      <c r="D15" s="210">
        <v>29739</v>
      </c>
      <c r="E15" s="210">
        <v>37000</v>
      </c>
      <c r="F15" s="210"/>
      <c r="G15" s="210">
        <v>37000</v>
      </c>
      <c r="H15" s="210"/>
      <c r="I15" s="210"/>
      <c r="J15" s="210">
        <v>29739</v>
      </c>
    </row>
    <row r="16" spans="1:10" ht="15.75">
      <c r="A16" s="208"/>
      <c r="B16" s="209" t="s">
        <v>326</v>
      </c>
      <c r="C16" s="209"/>
      <c r="D16" s="210"/>
      <c r="E16" s="210"/>
      <c r="F16" s="210"/>
      <c r="G16" s="210"/>
      <c r="H16" s="210"/>
      <c r="I16" s="210"/>
      <c r="J16" s="210"/>
    </row>
    <row r="17" spans="1:10" ht="15.75">
      <c r="A17" s="211"/>
      <c r="B17" s="212"/>
      <c r="C17" s="212"/>
      <c r="D17" s="213"/>
      <c r="E17" s="213"/>
      <c r="F17" s="213"/>
      <c r="G17" s="213"/>
      <c r="H17" s="213"/>
      <c r="I17" s="213"/>
      <c r="J17" s="213"/>
    </row>
    <row r="18" spans="1:10" ht="15.75">
      <c r="A18" s="295" t="s">
        <v>327</v>
      </c>
      <c r="B18" s="296"/>
      <c r="C18" s="214"/>
      <c r="D18" s="215">
        <f>SUM(D14)</f>
        <v>29739</v>
      </c>
      <c r="E18" s="215">
        <f>SUM(E14)</f>
        <v>37000</v>
      </c>
      <c r="F18" s="215"/>
      <c r="G18" s="215">
        <f>SUM(G14)</f>
        <v>37000</v>
      </c>
      <c r="H18" s="215"/>
      <c r="I18" s="215"/>
      <c r="J18" s="215">
        <f>SUM(J14)</f>
        <v>29739</v>
      </c>
    </row>
    <row r="19" spans="1:10" s="147" customFormat="1" ht="15.75">
      <c r="A19" s="216"/>
      <c r="B19" s="217"/>
      <c r="C19" s="183"/>
      <c r="D19" s="218"/>
      <c r="E19" s="218"/>
      <c r="F19" s="218"/>
      <c r="G19" s="218"/>
      <c r="H19" s="218"/>
      <c r="I19" s="218"/>
      <c r="J19" s="218"/>
    </row>
    <row r="20" spans="1:10" s="147" customFormat="1" ht="15.75">
      <c r="A20" s="219"/>
      <c r="B20" s="219"/>
      <c r="C20" s="219"/>
      <c r="D20" s="220"/>
      <c r="E20" s="220"/>
      <c r="F20" s="220"/>
      <c r="G20" s="220"/>
      <c r="H20" s="220"/>
      <c r="I20" s="220"/>
      <c r="J20" s="220"/>
    </row>
    <row r="21" spans="1:10" s="147" customFormat="1" ht="15.75">
      <c r="A21" s="219"/>
      <c r="B21" s="219"/>
      <c r="C21" s="219"/>
      <c r="D21" s="220"/>
      <c r="E21" s="220"/>
      <c r="F21" s="220"/>
      <c r="G21" s="220"/>
      <c r="H21" s="220"/>
      <c r="I21" s="220"/>
      <c r="J21" s="220"/>
    </row>
    <row r="22" spans="1:10" s="147" customFormat="1" ht="15.75">
      <c r="A22" s="297"/>
      <c r="B22" s="297"/>
      <c r="C22" s="219"/>
      <c r="D22" s="220"/>
      <c r="E22" s="220"/>
      <c r="F22" s="220"/>
      <c r="G22" s="220"/>
      <c r="H22" s="219"/>
      <c r="I22" s="144" t="s">
        <v>241</v>
      </c>
      <c r="J22" s="219"/>
    </row>
    <row r="23" spans="1:10" ht="15.75">
      <c r="A23" s="219"/>
      <c r="B23" s="219"/>
      <c r="C23" s="219"/>
      <c r="D23" s="219"/>
      <c r="E23" s="219"/>
      <c r="F23" s="219"/>
      <c r="G23" s="219"/>
      <c r="H23" s="219"/>
      <c r="I23" s="144" t="s">
        <v>229</v>
      </c>
      <c r="J23" s="219"/>
    </row>
    <row r="24" spans="1:10" ht="15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0" ht="15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</row>
    <row r="26" spans="1:7" ht="15.75">
      <c r="A26" s="219"/>
      <c r="B26" s="219"/>
      <c r="C26" s="219"/>
      <c r="D26" s="219"/>
      <c r="E26" s="219"/>
      <c r="F26" s="219"/>
      <c r="G26" s="219"/>
    </row>
    <row r="27" spans="1:7" ht="15.75">
      <c r="A27" s="219"/>
      <c r="B27" s="219"/>
      <c r="C27" s="219"/>
      <c r="D27" s="219"/>
      <c r="E27" s="219"/>
      <c r="F27" s="219"/>
      <c r="G27" s="219"/>
    </row>
  </sheetData>
  <mergeCells count="11">
    <mergeCell ref="A18:B18"/>
    <mergeCell ref="A22:B22"/>
    <mergeCell ref="A11:A12"/>
    <mergeCell ref="B11:B12"/>
    <mergeCell ref="A8:J8"/>
    <mergeCell ref="C11:C12"/>
    <mergeCell ref="D11:D12"/>
    <mergeCell ref="J11:J12"/>
    <mergeCell ref="E11:E12"/>
    <mergeCell ref="G11:G12"/>
    <mergeCell ref="H11:I11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C1">
      <selection activeCell="I6" sqref="I6"/>
    </sheetView>
  </sheetViews>
  <sheetFormatPr defaultColWidth="9.00390625" defaultRowHeight="12.75"/>
  <cols>
    <col min="1" max="1" width="3.875" style="222" customWidth="1"/>
    <col min="2" max="2" width="8.125" style="222" customWidth="1"/>
    <col min="3" max="3" width="44.00390625" style="222" customWidth="1"/>
    <col min="4" max="4" width="17.75390625" style="222" customWidth="1"/>
    <col min="5" max="5" width="16.125" style="222" customWidth="1"/>
    <col min="6" max="6" width="14.125" style="222" customWidth="1"/>
    <col min="7" max="7" width="17.375" style="222" customWidth="1"/>
    <col min="8" max="16384" width="9.125" style="222" customWidth="1"/>
  </cols>
  <sheetData>
    <row r="1" ht="15.75">
      <c r="F1" s="222" t="s">
        <v>328</v>
      </c>
    </row>
    <row r="2" spans="3:6" ht="16.5">
      <c r="C2" s="223"/>
      <c r="D2" s="223"/>
      <c r="F2" s="222" t="s">
        <v>232</v>
      </c>
    </row>
    <row r="3" ht="15.75">
      <c r="F3" s="222" t="s">
        <v>213</v>
      </c>
    </row>
    <row r="4" ht="15.75">
      <c r="F4" s="222" t="s">
        <v>233</v>
      </c>
    </row>
    <row r="6" spans="1:7" ht="15.75">
      <c r="A6" s="298" t="s">
        <v>329</v>
      </c>
      <c r="B6" s="298"/>
      <c r="C6" s="298"/>
      <c r="D6" s="298"/>
      <c r="E6" s="298"/>
      <c r="F6" s="298"/>
      <c r="G6" s="298"/>
    </row>
    <row r="8" spans="6:7" ht="15.75">
      <c r="F8" s="224"/>
      <c r="G8" s="224" t="s">
        <v>244</v>
      </c>
    </row>
    <row r="9" spans="1:7" s="229" customFormat="1" ht="18" customHeight="1">
      <c r="A9" s="228" t="s">
        <v>78</v>
      </c>
      <c r="B9" s="228" t="s">
        <v>318</v>
      </c>
      <c r="C9" s="228" t="s">
        <v>330</v>
      </c>
      <c r="D9" s="228" t="s">
        <v>331</v>
      </c>
      <c r="E9" s="228" t="s">
        <v>332</v>
      </c>
      <c r="F9" s="228" t="s">
        <v>333</v>
      </c>
      <c r="G9" s="228" t="s">
        <v>334</v>
      </c>
    </row>
    <row r="10" spans="1:8" s="233" customFormat="1" ht="18" customHeight="1">
      <c r="A10" s="230">
        <v>1</v>
      </c>
      <c r="B10" s="230">
        <v>2</v>
      </c>
      <c r="C10" s="230">
        <v>3</v>
      </c>
      <c r="D10" s="230"/>
      <c r="E10" s="230">
        <v>4</v>
      </c>
      <c r="F10" s="230">
        <v>5</v>
      </c>
      <c r="G10" s="231"/>
      <c r="H10" s="232"/>
    </row>
    <row r="11" spans="1:9" s="240" customFormat="1" ht="18" customHeight="1">
      <c r="A11" s="234">
        <v>1</v>
      </c>
      <c r="B11" s="235" t="s">
        <v>335</v>
      </c>
      <c r="C11" s="234" t="s">
        <v>336</v>
      </c>
      <c r="D11" s="236">
        <v>7714</v>
      </c>
      <c r="E11" s="236">
        <v>15000</v>
      </c>
      <c r="F11" s="236">
        <v>22000</v>
      </c>
      <c r="G11" s="237">
        <v>714</v>
      </c>
      <c r="H11" s="238"/>
      <c r="I11" s="239"/>
    </row>
    <row r="12" spans="1:9" ht="18" customHeight="1">
      <c r="A12" s="241"/>
      <c r="B12" s="242">
        <v>60014</v>
      </c>
      <c r="C12" s="241" t="s">
        <v>337</v>
      </c>
      <c r="D12" s="243">
        <v>7714</v>
      </c>
      <c r="E12" s="243">
        <v>15000</v>
      </c>
      <c r="F12" s="243">
        <v>22000</v>
      </c>
      <c r="G12" s="244">
        <v>714</v>
      </c>
      <c r="H12" s="238"/>
      <c r="I12" s="239"/>
    </row>
    <row r="13" spans="1:9" s="246" customFormat="1" ht="18" customHeight="1">
      <c r="A13" s="234">
        <v>2</v>
      </c>
      <c r="B13" s="245">
        <v>801</v>
      </c>
      <c r="C13" s="234" t="s">
        <v>338</v>
      </c>
      <c r="D13" s="236">
        <v>30477</v>
      </c>
      <c r="E13" s="236">
        <v>75000</v>
      </c>
      <c r="F13" s="236">
        <v>95000</v>
      </c>
      <c r="G13" s="237">
        <v>10477</v>
      </c>
      <c r="H13" s="238"/>
      <c r="I13" s="239"/>
    </row>
    <row r="14" spans="1:9" ht="31.5">
      <c r="A14" s="241"/>
      <c r="B14" s="242">
        <v>80195</v>
      </c>
      <c r="C14" s="247" t="s">
        <v>339</v>
      </c>
      <c r="D14" s="243">
        <v>30477</v>
      </c>
      <c r="E14" s="243">
        <v>75000</v>
      </c>
      <c r="F14" s="243">
        <v>95000</v>
      </c>
      <c r="G14" s="244">
        <v>10477</v>
      </c>
      <c r="H14" s="238"/>
      <c r="I14" s="239"/>
    </row>
    <row r="15" spans="1:9" s="246" customFormat="1" ht="18" customHeight="1">
      <c r="A15" s="234">
        <v>3</v>
      </c>
      <c r="B15" s="245">
        <v>852</v>
      </c>
      <c r="C15" s="234" t="s">
        <v>340</v>
      </c>
      <c r="D15" s="236">
        <f>SUM(D16:D17)</f>
        <v>4106</v>
      </c>
      <c r="E15" s="236">
        <f>SUM(E16:E17)</f>
        <v>31727</v>
      </c>
      <c r="F15" s="236">
        <f>SUM(F16:F17)</f>
        <v>33023</v>
      </c>
      <c r="G15" s="237">
        <f>SUM(G16:G17)</f>
        <v>2810</v>
      </c>
      <c r="H15" s="238"/>
      <c r="I15" s="239"/>
    </row>
    <row r="16" spans="1:8" s="239" customFormat="1" ht="18" customHeight="1">
      <c r="A16" s="241"/>
      <c r="B16" s="242">
        <v>85201</v>
      </c>
      <c r="C16" s="241" t="s">
        <v>341</v>
      </c>
      <c r="D16" s="243">
        <v>1296</v>
      </c>
      <c r="E16" s="243">
        <v>1727</v>
      </c>
      <c r="F16" s="243">
        <v>3023</v>
      </c>
      <c r="G16" s="244">
        <v>0</v>
      </c>
      <c r="H16" s="238"/>
    </row>
    <row r="17" spans="1:9" ht="18" customHeight="1">
      <c r="A17" s="241"/>
      <c r="B17" s="242">
        <v>85202</v>
      </c>
      <c r="C17" s="247" t="s">
        <v>342</v>
      </c>
      <c r="D17" s="243">
        <v>2810</v>
      </c>
      <c r="E17" s="243">
        <v>30000</v>
      </c>
      <c r="F17" s="243">
        <v>30000</v>
      </c>
      <c r="G17" s="244">
        <v>2810</v>
      </c>
      <c r="H17" s="238"/>
      <c r="I17" s="239"/>
    </row>
    <row r="18" spans="1:9" s="246" customFormat="1" ht="18" customHeight="1">
      <c r="A18" s="234">
        <v>4</v>
      </c>
      <c r="B18" s="245">
        <v>854</v>
      </c>
      <c r="C18" s="234" t="s">
        <v>343</v>
      </c>
      <c r="D18" s="236">
        <f>D19</f>
        <v>77225</v>
      </c>
      <c r="E18" s="236">
        <f>E19</f>
        <v>260300</v>
      </c>
      <c r="F18" s="236">
        <f>F19</f>
        <v>327000</v>
      </c>
      <c r="G18" s="237">
        <f>G19</f>
        <v>10525</v>
      </c>
      <c r="H18" s="238"/>
      <c r="I18" s="239"/>
    </row>
    <row r="19" spans="1:9" ht="18" customHeight="1">
      <c r="A19" s="241"/>
      <c r="B19" s="242">
        <v>85410</v>
      </c>
      <c r="C19" s="241" t="s">
        <v>34</v>
      </c>
      <c r="D19" s="243">
        <f>SUM(D20:D21)</f>
        <v>77225</v>
      </c>
      <c r="E19" s="243">
        <f>SUM(E20:E21)</f>
        <v>260300</v>
      </c>
      <c r="F19" s="243">
        <f>SUM(F20:F21)</f>
        <v>327000</v>
      </c>
      <c r="G19" s="244">
        <f>SUM(G20:G21)</f>
        <v>10525</v>
      </c>
      <c r="H19" s="238"/>
      <c r="I19" s="239"/>
    </row>
    <row r="20" spans="1:9" ht="18" customHeight="1">
      <c r="A20" s="241"/>
      <c r="B20" s="242"/>
      <c r="C20" s="241" t="s">
        <v>344</v>
      </c>
      <c r="D20" s="243">
        <v>44901</v>
      </c>
      <c r="E20" s="243">
        <v>125000</v>
      </c>
      <c r="F20" s="243">
        <v>165000</v>
      </c>
      <c r="G20" s="244">
        <v>4901</v>
      </c>
      <c r="H20" s="238"/>
      <c r="I20" s="239"/>
    </row>
    <row r="21" spans="1:9" ht="18" customHeight="1">
      <c r="A21" s="241"/>
      <c r="B21" s="242"/>
      <c r="C21" s="241" t="s">
        <v>345</v>
      </c>
      <c r="D21" s="243">
        <v>32324</v>
      </c>
      <c r="E21" s="243">
        <v>135300</v>
      </c>
      <c r="F21" s="243">
        <v>162000</v>
      </c>
      <c r="G21" s="244">
        <v>5624</v>
      </c>
      <c r="H21" s="238"/>
      <c r="I21" s="239"/>
    </row>
    <row r="22" spans="1:9" s="255" customFormat="1" ht="18" customHeight="1">
      <c r="A22" s="248"/>
      <c r="B22" s="249"/>
      <c r="C22" s="250" t="s">
        <v>346</v>
      </c>
      <c r="D22" s="251">
        <f>SUM(D18+D15+D13+D11)</f>
        <v>119522</v>
      </c>
      <c r="E22" s="251">
        <f>SUM(E18+E15+E13+E11)</f>
        <v>382027</v>
      </c>
      <c r="F22" s="251">
        <f>SUM(F18+F15+F13+F11)</f>
        <v>477023</v>
      </c>
      <c r="G22" s="252">
        <f>SUM(G18+G15+G13+G11)</f>
        <v>24526</v>
      </c>
      <c r="H22" s="253"/>
      <c r="I22" s="254"/>
    </row>
    <row r="23" spans="2:9" s="256" customFormat="1" ht="15.75">
      <c r="B23" s="257"/>
      <c r="H23" s="239"/>
      <c r="I23" s="239"/>
    </row>
    <row r="24" ht="15.75">
      <c r="B24" s="258"/>
    </row>
    <row r="25" ht="15.75">
      <c r="G25" s="229" t="s">
        <v>241</v>
      </c>
    </row>
    <row r="26" ht="15.75">
      <c r="G26" s="229" t="s">
        <v>229</v>
      </c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3.875" style="125" customWidth="1"/>
    <col min="2" max="2" width="8.125" style="125" customWidth="1"/>
    <col min="3" max="3" width="26.875" style="125" customWidth="1"/>
    <col min="4" max="4" width="13.625" style="125" customWidth="1"/>
    <col min="5" max="5" width="39.625" style="125" customWidth="1"/>
    <col min="6" max="16384" width="9.125" style="125" customWidth="1"/>
  </cols>
  <sheetData>
    <row r="1" ht="15.75">
      <c r="E1" s="125" t="s">
        <v>347</v>
      </c>
    </row>
    <row r="2" spans="3:5" ht="16.5">
      <c r="C2" s="299"/>
      <c r="E2" s="125" t="s">
        <v>313</v>
      </c>
    </row>
    <row r="3" ht="15.75">
      <c r="E3" s="125" t="s">
        <v>314</v>
      </c>
    </row>
    <row r="4" ht="15.75">
      <c r="E4" s="125" t="s">
        <v>348</v>
      </c>
    </row>
    <row r="10" spans="1:5" ht="15.75">
      <c r="A10" s="300" t="s">
        <v>349</v>
      </c>
      <c r="B10" s="300"/>
      <c r="C10" s="300"/>
      <c r="D10" s="300"/>
      <c r="E10" s="300"/>
    </row>
    <row r="11" ht="15.75">
      <c r="E11" s="151"/>
    </row>
    <row r="12" ht="15.75">
      <c r="E12" s="151"/>
    </row>
    <row r="13" ht="15.75">
      <c r="E13" s="151"/>
    </row>
    <row r="14" spans="1:5" s="302" customFormat="1" ht="36.75" customHeight="1">
      <c r="A14" s="301" t="s">
        <v>78</v>
      </c>
      <c r="B14" s="301" t="s">
        <v>318</v>
      </c>
      <c r="C14" s="301" t="s">
        <v>350</v>
      </c>
      <c r="D14" s="301" t="s">
        <v>351</v>
      </c>
      <c r="E14" s="301" t="s">
        <v>352</v>
      </c>
    </row>
    <row r="15" spans="1:5" s="144" customFormat="1" ht="21.75" customHeight="1">
      <c r="A15" s="180">
        <v>1</v>
      </c>
      <c r="B15" s="180">
        <v>2</v>
      </c>
      <c r="C15" s="180">
        <v>3</v>
      </c>
      <c r="D15" s="180">
        <v>4</v>
      </c>
      <c r="E15" s="180">
        <v>5</v>
      </c>
    </row>
    <row r="16" spans="1:5" s="144" customFormat="1" ht="54" customHeight="1">
      <c r="A16" s="303" t="s">
        <v>129</v>
      </c>
      <c r="B16" s="304" t="s">
        <v>353</v>
      </c>
      <c r="C16" s="304" t="s">
        <v>354</v>
      </c>
      <c r="D16" s="305">
        <v>289091</v>
      </c>
      <c r="E16" s="304" t="s">
        <v>355</v>
      </c>
    </row>
    <row r="17" spans="1:5" s="144" customFormat="1" ht="54" customHeight="1">
      <c r="A17" s="303" t="s">
        <v>131</v>
      </c>
      <c r="B17" s="304" t="s">
        <v>356</v>
      </c>
      <c r="C17" s="304" t="s">
        <v>357</v>
      </c>
      <c r="D17" s="305">
        <v>15398</v>
      </c>
      <c r="E17" s="304" t="s">
        <v>355</v>
      </c>
    </row>
    <row r="18" spans="1:5" s="144" customFormat="1" ht="54" customHeight="1">
      <c r="A18" s="303" t="s">
        <v>133</v>
      </c>
      <c r="B18" s="304" t="s">
        <v>358</v>
      </c>
      <c r="C18" s="304" t="s">
        <v>359</v>
      </c>
      <c r="D18" s="305">
        <v>3000</v>
      </c>
      <c r="E18" s="304" t="s">
        <v>360</v>
      </c>
    </row>
    <row r="19" spans="1:5" s="144" customFormat="1" ht="54" customHeight="1">
      <c r="A19" s="303" t="s">
        <v>135</v>
      </c>
      <c r="B19" s="304" t="s">
        <v>361</v>
      </c>
      <c r="C19" s="303" t="s">
        <v>362</v>
      </c>
      <c r="D19" s="305">
        <v>20000</v>
      </c>
      <c r="E19" s="303" t="s">
        <v>363</v>
      </c>
    </row>
    <row r="20" spans="1:5" s="144" customFormat="1" ht="57" customHeight="1" hidden="1">
      <c r="A20" s="180"/>
      <c r="B20" s="180"/>
      <c r="C20" s="180"/>
      <c r="D20" s="180"/>
      <c r="E20" s="180"/>
    </row>
    <row r="21" spans="1:5" ht="57" customHeight="1" hidden="1">
      <c r="A21" s="306"/>
      <c r="B21" s="306"/>
      <c r="C21" s="306"/>
      <c r="D21" s="301"/>
      <c r="E21" s="306"/>
    </row>
    <row r="22" spans="1:5" ht="57" customHeight="1" hidden="1">
      <c r="A22" s="138"/>
      <c r="B22" s="138"/>
      <c r="C22" s="138"/>
      <c r="D22" s="130"/>
      <c r="E22" s="138"/>
    </row>
    <row r="23" spans="1:5" ht="23.25" customHeight="1">
      <c r="A23" s="307" t="s">
        <v>364</v>
      </c>
      <c r="B23" s="308"/>
      <c r="C23" s="309"/>
      <c r="D23" s="310">
        <f>SUM(D16:D19)</f>
        <v>327489</v>
      </c>
      <c r="E23" s="180"/>
    </row>
    <row r="24" spans="1:5" ht="15.75">
      <c r="A24" s="311"/>
      <c r="B24" s="311"/>
      <c r="C24" s="311"/>
      <c r="D24" s="312"/>
      <c r="E24" s="221"/>
    </row>
    <row r="25" spans="1:4" ht="15.75">
      <c r="A25" s="313"/>
      <c r="B25" s="313"/>
      <c r="C25" s="313"/>
      <c r="D25" s="146"/>
    </row>
    <row r="27" ht="15.75">
      <c r="E27" s="155"/>
    </row>
    <row r="28" ht="15.75">
      <c r="E28" s="221" t="s">
        <v>365</v>
      </c>
    </row>
    <row r="29" ht="15.75">
      <c r="E29" s="144" t="s">
        <v>229</v>
      </c>
    </row>
  </sheetData>
  <mergeCells count="2">
    <mergeCell ref="A10:E10"/>
    <mergeCell ref="A23:C23"/>
  </mergeCells>
  <printOptions/>
  <pageMargins left="0.51" right="0.53" top="0.41" bottom="0.7874015748031497" header="0.4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2004-03-15T10:48:09Z</cp:lastPrinted>
  <dcterms:created xsi:type="dcterms:W3CDTF">2003-12-03T10:32:36Z</dcterms:created>
  <dcterms:modified xsi:type="dcterms:W3CDTF">2003-12-09T20:44:05Z</dcterms:modified>
  <cp:category/>
  <cp:version/>
  <cp:contentType/>
  <cp:contentStatus/>
</cp:coreProperties>
</file>