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220" windowHeight="8835" activeTab="0"/>
  </bookViews>
  <sheets>
    <sheet name="Kosztorys ofertowy" sheetId="1" r:id="rId1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<sst xmlns="http://schemas.openxmlformats.org/spreadsheetml/2006/main" count="215" uniqueCount="138">
  <si>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</si>
  <si>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</si>
  <si>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</si>
  <si>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</si>
  <si>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</si>
  <si>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</si>
  <si>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</si>
  <si>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</si>
  <si>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CPV</t>
  </si>
  <si>
    <t>miary</t>
  </si>
  <si>
    <t>jedn.</t>
  </si>
  <si>
    <t xml:space="preserve">I. ROBOTY PRZYGOTOWAWCZE </t>
  </si>
  <si>
    <t>1.</t>
  </si>
  <si>
    <t>Roboty pomiarowe  przy  robotach ziemnych</t>
  </si>
  <si>
    <t>km</t>
  </si>
  <si>
    <t>000-8</t>
  </si>
  <si>
    <t>10.</t>
  </si>
  <si>
    <t>13.</t>
  </si>
  <si>
    <t>3.</t>
  </si>
  <si>
    <t>14.</t>
  </si>
  <si>
    <t>4.</t>
  </si>
  <si>
    <t>17.</t>
  </si>
  <si>
    <t>5.</t>
  </si>
  <si>
    <t>6.</t>
  </si>
  <si>
    <t>000-9</t>
  </si>
  <si>
    <t>7.</t>
  </si>
  <si>
    <t>8.</t>
  </si>
  <si>
    <t>9.</t>
  </si>
  <si>
    <t>11.</t>
  </si>
  <si>
    <t>12.</t>
  </si>
  <si>
    <t>mb</t>
  </si>
  <si>
    <t>15.</t>
  </si>
  <si>
    <t>16.</t>
  </si>
  <si>
    <t xml:space="preserve">    RAZEM WARTOŚĆ ROBÓT</t>
  </si>
  <si>
    <t xml:space="preserve">    RAZEM WARTOŚĆ BRUTTO</t>
  </si>
  <si>
    <t>II. ROBOTY ZIEMNE</t>
  </si>
  <si>
    <t>2.</t>
  </si>
  <si>
    <t xml:space="preserve">    PODATEK VAT ( 23%)</t>
  </si>
  <si>
    <t>18.</t>
  </si>
  <si>
    <t>szt.</t>
  </si>
  <si>
    <t xml:space="preserve">Wykonywanie ścianek czołowych przepustów </t>
  </si>
  <si>
    <t>STWiORB</t>
  </si>
  <si>
    <t xml:space="preserve">Wzmocnienie podłoża z gruntu stabilizowanego </t>
  </si>
  <si>
    <t xml:space="preserve">stacjonarnych o grubości 20 cm </t>
  </si>
  <si>
    <t>Wykonanie warstwy ścieralnej nawierzchni z beto-</t>
  </si>
  <si>
    <t>Wykonanie warstwy wiążącej nawierzchni z beto-</t>
  </si>
  <si>
    <t>Rozbiórka nawierzchni z betonu asfaltowego o gru-</t>
  </si>
  <si>
    <t xml:space="preserve">Wykonanie podbudowy pomocniczej z kruszywa </t>
  </si>
  <si>
    <t>mechanicznie o grubości 20 cm</t>
  </si>
  <si>
    <t xml:space="preserve">łamanego kamiennego stabilizowanego  </t>
  </si>
  <si>
    <t xml:space="preserve">Wykonanie podbudowy zasadniczej z betonu asfa-  </t>
  </si>
  <si>
    <t>19.</t>
  </si>
  <si>
    <t>20.</t>
  </si>
  <si>
    <t>nowymi ażurowymi 60x40x10 z wypełnieniem</t>
  </si>
  <si>
    <t>wolnych przestrzeni humusem i obsianie trawą,</t>
  </si>
  <si>
    <t>21.</t>
  </si>
  <si>
    <t>22.</t>
  </si>
  <si>
    <t>D-01.01.01.03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</si>
  <si>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</si>
  <si>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</si>
  <si>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D-01.03.02.05a</t>
  </si>
  <si>
    <t>D-01.03.02.04</t>
  </si>
  <si>
    <t>Rozebranie nawierzchni (podbudowy) z kruszywa</t>
  </si>
  <si>
    <t>rozbiórka ręczna z odzyskiem kostki</t>
  </si>
  <si>
    <t>D-01.03.02.16</t>
  </si>
  <si>
    <t>D-01.03.02.17</t>
  </si>
  <si>
    <t>Wykonanie wykopów pod budowę budowę przyka-</t>
  </si>
  <si>
    <t>nalików oraz studzienek ściekowych oraz  odwod-</t>
  </si>
  <si>
    <t>bości 8 cm pod wykonanie przykanalików usytuowa-</t>
  </si>
  <si>
    <t>D-02.01.01.52</t>
  </si>
  <si>
    <t>cementem o Rm =2,50 Mpa z mieszarek</t>
  </si>
  <si>
    <t>D-04.02.01.03</t>
  </si>
  <si>
    <t>D-04.05.01.31</t>
  </si>
  <si>
    <t>D-04.04.02.02</t>
  </si>
  <si>
    <t xml:space="preserve">asfaltowym)  o grubości 7 cm po zagęszczeniu </t>
  </si>
  <si>
    <t xml:space="preserve">towegoAC 22P (mieszanka grysowa o lepiszczu </t>
  </si>
  <si>
    <t>D-05.03.05.18</t>
  </si>
  <si>
    <t>Wykonanie przepustów pod zjazdami z rur PEHD</t>
  </si>
  <si>
    <t>2,50 MPa o grubości 10 cm</t>
  </si>
  <si>
    <t>D-05.03.05.22</t>
  </si>
  <si>
    <t>D-06.02.01.03</t>
  </si>
  <si>
    <t xml:space="preserve">z prefabrykatów ("doki") dla przepustów z rur PEHD </t>
  </si>
  <si>
    <t>ułożonych na podłożu według rysunku z Projektu</t>
  </si>
  <si>
    <t>(posadowienie przykanalików)</t>
  </si>
  <si>
    <t>Wykonanie studzienek ściekowych (kratki uliczne)</t>
  </si>
  <si>
    <t>D-03.02.03.01</t>
  </si>
  <si>
    <t>Umocnienie skarp i dna rowu prefabrykatami beto-</t>
  </si>
  <si>
    <t>podsypka cementowo-piaskowa 5 cm</t>
  </si>
  <si>
    <t>D-06.01.06.21</t>
  </si>
  <si>
    <t>Ustawienie krawężników na zjazdach (krawężnik</t>
  </si>
  <si>
    <t>D-08.01.01.02</t>
  </si>
  <si>
    <t xml:space="preserve">krawędź nawierzchni drogi powiatowej. Krawężniki </t>
  </si>
  <si>
    <t>ustawione na ławie betonowej z oporem (C8/10)</t>
  </si>
  <si>
    <t>D-05.03.23.31</t>
  </si>
  <si>
    <t>Nawierzchnia z kostki brukowej betonowej o grub.</t>
  </si>
  <si>
    <t>8 cm na podsypce cementowo-piaskowej, spoiny</t>
  </si>
  <si>
    <t>typowych według rys. z Projektu oraz jednej stu-</t>
  </si>
  <si>
    <t>dzienki z wlotem do przepustu skrzynkowego</t>
  </si>
  <si>
    <t>D-04.07.01.34</t>
  </si>
  <si>
    <t>000-0</t>
  </si>
  <si>
    <t>nu asfaltowego AC 16W o grubości 6 cm</t>
  </si>
  <si>
    <t>nu asfaltowego AC 8S o grubości 5 cm</t>
  </si>
  <si>
    <t>inwentaryzacja powykonawcza</t>
  </si>
  <si>
    <t>III. ODBUDOWA NAWIERZCHNI DROGI POWIATOWEJ NR 0264 T ( PRZYKANALIKI)</t>
  </si>
  <si>
    <t>IV. BUDOWA ODWODNIENIA DROGI POWIATOWEJ</t>
  </si>
  <si>
    <t>V. BUDOWA PRZEPUSTÓW ZJAZDOWYCH</t>
  </si>
  <si>
    <t>VI. ODBUDOWA CHODNIKA PO STRONIE LEWEJ</t>
  </si>
  <si>
    <t>VII. INNE ROBOTY</t>
  </si>
  <si>
    <t>Roboty ziemne polegające na wykonaniu zasypki przykanalików piaskiem</t>
  </si>
  <si>
    <t>NR 0264 T w miejscowości SKORKÓW" od km 5+950 do km 6+019,22</t>
  </si>
  <si>
    <t>dla trasy drogi powiatowej nr 0264 T</t>
  </si>
  <si>
    <t>przęciecie piłą całej grubości nawierzchni z betonu</t>
  </si>
  <si>
    <t>asfaltowego</t>
  </si>
  <si>
    <t>grubość warstwy do 20 cm (pod budowę  przykana-</t>
  </si>
  <si>
    <t>lików</t>
  </si>
  <si>
    <t>Rozebranie nawierzchni chodnika z kostki brukowej</t>
  </si>
  <si>
    <t xml:space="preserve">betonowej (dotyczy chodnika po stronie lewej) - </t>
  </si>
  <si>
    <t>Rozebranie krawężników przy chodniku po stronie</t>
  </si>
  <si>
    <t xml:space="preserve">lewej dla umożliwienia wykonanania studzienek </t>
  </si>
  <si>
    <t>ściekowych (rozbiórka ręczna z odzyskiem krawę-</t>
  </si>
  <si>
    <t>żników do ponownego wykorzystania)</t>
  </si>
  <si>
    <t xml:space="preserve">nienia wzdłuż drogi powiatowej. z odowozem </t>
  </si>
  <si>
    <t xml:space="preserve">urobku poza teren budowy . Ilość robót z wyliczenia </t>
  </si>
  <si>
    <t xml:space="preserve"> przykanalików piaskiem warstwami po 20 cm</t>
  </si>
  <si>
    <r>
      <t xml:space="preserve">Wykonanie przykanalików z rur PE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200 mm</t>
    </r>
  </si>
  <si>
    <t>Ø 50 cm na ławie ze stabilizacji cementem o Rm=</t>
  </si>
  <si>
    <t>Ø 50 cm</t>
  </si>
  <si>
    <t>w 90% z odzysku) z wyniesieniem 12 cm ponad</t>
  </si>
  <si>
    <t>wypełnione piaskiem (kostka z odzysku 90%)</t>
  </si>
  <si>
    <t xml:space="preserve">Wykonanie podbudowy z kruszywa pod ułożenie </t>
  </si>
  <si>
    <t xml:space="preserve">nawierzchni chodnika . Podbudowa z kruszywa </t>
  </si>
  <si>
    <t xml:space="preserve"> 15 cm</t>
  </si>
  <si>
    <t xml:space="preserve">łamanego stabilizowanego mechanicznie o grub. </t>
  </si>
  <si>
    <t>D-04.04.01.23</t>
  </si>
  <si>
    <t>wanego mechanicznie o grubości 15 cm</t>
  </si>
  <si>
    <t>nego pobocza z kruszywa łamanego stabilizo-</t>
  </si>
  <si>
    <r>
      <t xml:space="preserve">KOSZTORYS OFERTOWY DO PROJEKTU BUDOWLANEGO :  </t>
    </r>
    <r>
      <rPr>
        <b/>
        <i/>
        <sz val="9"/>
        <rFont val="Arial CE"/>
        <family val="0"/>
      </rPr>
      <t xml:space="preserve"> "BUDOWA ODWODNIENIA DROGI POWIATOWEJ </t>
    </r>
  </si>
  <si>
    <t>Wykonanie nawierzchni zjazdów oraz utwardzo-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</si>
</sst>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"/>
    <numFmt numFmtId="173" formatCode="0.0000000"/>
  </numFmts>
  <fonts count="38">
    <font>
      <sz val="10"/>
      <name val="Arial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 CE"/>
      <family val="0"/>
    </font>
    <font>
      <sz val="7"/>
      <name val="Arial CE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Czcionka tekstu podstawowego"/>
      <family val="0"/>
    </font>
    <font>
      <sz val="10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2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5" fillId="20" borderId="11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0" fontId="5" fillId="20" borderId="13" xfId="0" applyFont="1" applyFill="1" applyBorder="1" applyAlignment="1">
      <alignment/>
    </xf>
    <xf numFmtId="0" fontId="6" fillId="20" borderId="14" xfId="0" applyFont="1" applyFill="1" applyBorder="1" applyAlignment="1">
      <alignment/>
    </xf>
    <xf numFmtId="0" fontId="5" fillId="20" borderId="15" xfId="0" applyFont="1" applyFill="1" applyBorder="1" applyAlignment="1">
      <alignment/>
    </xf>
    <xf numFmtId="0" fontId="5" fillId="20" borderId="16" xfId="0" applyFont="1" applyFill="1" applyBorder="1" applyAlignment="1">
      <alignment/>
    </xf>
    <xf numFmtId="2" fontId="5" fillId="2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/>
    </xf>
    <xf numFmtId="0" fontId="5" fillId="2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24" borderId="25" xfId="0" applyFont="1" applyFill="1" applyBorder="1" applyAlignment="1">
      <alignment/>
    </xf>
    <xf numFmtId="0" fontId="0" fillId="0" borderId="0" xfId="0" applyBorder="1" applyAlignment="1">
      <alignment/>
    </xf>
    <xf numFmtId="0" fontId="9" fillId="24" borderId="22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2" fillId="0" borderId="26" xfId="0" applyFont="1" applyBorder="1" applyAlignment="1">
      <alignment/>
    </xf>
    <xf numFmtId="0" fontId="0" fillId="0" borderId="30" xfId="0" applyBorder="1" applyAlignment="1">
      <alignment/>
    </xf>
    <xf numFmtId="2" fontId="0" fillId="0" borderId="19" xfId="0" applyNumberForma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10" fillId="0" borderId="31" xfId="0" applyFont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20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5" fillId="20" borderId="12" xfId="0" applyNumberFormat="1" applyFont="1" applyFill="1" applyBorder="1" applyAlignment="1">
      <alignment/>
    </xf>
    <xf numFmtId="0" fontId="0" fillId="0" borderId="26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2" fontId="2" fillId="0" borderId="18" xfId="0" applyNumberFormat="1" applyFont="1" applyBorder="1" applyAlignment="1">
      <alignment/>
    </xf>
    <xf numFmtId="0" fontId="9" fillId="24" borderId="0" xfId="0" applyFont="1" applyFill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9" fillId="24" borderId="2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34" xfId="0" applyBorder="1" applyAlignment="1">
      <alignment/>
    </xf>
    <xf numFmtId="0" fontId="4" fillId="0" borderId="20" xfId="0" applyFont="1" applyBorder="1" applyAlignment="1">
      <alignment horizontal="center"/>
    </xf>
    <xf numFmtId="0" fontId="5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5" fillId="20" borderId="27" xfId="0" applyFont="1" applyFill="1" applyBorder="1" applyAlignment="1">
      <alignment/>
    </xf>
    <xf numFmtId="0" fontId="5" fillId="20" borderId="30" xfId="0" applyFont="1" applyFill="1" applyBorder="1" applyAlignment="1">
      <alignment/>
    </xf>
    <xf numFmtId="0" fontId="5" fillId="20" borderId="34" xfId="0" applyFont="1" applyFill="1" applyBorder="1" applyAlignment="1">
      <alignment/>
    </xf>
    <xf numFmtId="2" fontId="5" fillId="20" borderId="10" xfId="0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0" fontId="3" fillId="0" borderId="0" xfId="0" applyFont="1" applyAlignment="1">
      <alignment horizontal="center"/>
    </xf>
    <xf numFmtId="164" fontId="0" fillId="0" borderId="23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5" fillId="20" borderId="30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7" xfId="0" applyFont="1" applyBorder="1" applyAlignment="1">
      <alignment/>
    </xf>
    <xf numFmtId="0" fontId="9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0" xfId="0" applyFont="1" applyFill="1" applyBorder="1" applyAlignment="1">
      <alignment/>
    </xf>
    <xf numFmtId="164" fontId="0" fillId="0" borderId="30" xfId="0" applyNumberFormat="1" applyBorder="1" applyAlignment="1">
      <alignment/>
    </xf>
    <xf numFmtId="2" fontId="9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0" fontId="9" fillId="0" borderId="25" xfId="0" applyFont="1" applyFill="1" applyBorder="1" applyAlignment="1">
      <alignment/>
    </xf>
    <xf numFmtId="2" fontId="0" fillId="0" borderId="38" xfId="0" applyNumberForma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2" fontId="6" fillId="0" borderId="20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8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8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1" xfId="0" applyFont="1" applyBorder="1" applyAlignment="1">
      <alignment/>
    </xf>
    <xf numFmtId="0" fontId="8" fillId="0" borderId="45" xfId="0" applyFont="1" applyBorder="1" applyAlignment="1">
      <alignment/>
    </xf>
    <xf numFmtId="0" fontId="1" fillId="0" borderId="17" xfId="0" applyNumberFormat="1" applyFont="1" applyBorder="1" applyAlignment="1">
      <alignment/>
    </xf>
    <xf numFmtId="0" fontId="15" fillId="0" borderId="21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6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3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37" fillId="0" borderId="24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15" fillId="0" borderId="20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164" fontId="0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33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0" fontId="7" fillId="0" borderId="36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4" xfId="0" applyNumberFormat="1" applyBorder="1" applyAlignment="1">
      <alignment horizontal="left"/>
    </xf>
    <xf numFmtId="0" fontId="2" fillId="0" borderId="32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44" xfId="0" applyFont="1" applyBorder="1" applyAlignment="1">
      <alignment/>
    </xf>
    <xf numFmtId="0" fontId="15" fillId="0" borderId="21" xfId="0" applyFont="1" applyBorder="1" applyAlignment="1">
      <alignment/>
    </xf>
    <xf numFmtId="167" fontId="0" fillId="0" borderId="48" xfId="0" applyNumberFormat="1" applyBorder="1" applyAlignment="1">
      <alignment/>
    </xf>
    <xf numFmtId="2" fontId="0" fillId="0" borderId="37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2" fillId="0" borderId="47" xfId="0" applyFont="1" applyFill="1" applyBorder="1" applyAlignment="1">
      <alignment/>
    </xf>
    <xf numFmtId="2" fontId="2" fillId="0" borderId="39" xfId="0" applyNumberFormat="1" applyFont="1" applyBorder="1" applyAlignment="1">
      <alignment/>
    </xf>
    <xf numFmtId="0" fontId="0" fillId="20" borderId="49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3" xfId="0" applyFill="1" applyBorder="1" applyAlignment="1">
      <alignment/>
    </xf>
    <xf numFmtId="0" fontId="15" fillId="20" borderId="12" xfId="0" applyFont="1" applyFill="1" applyBorder="1" applyAlignment="1">
      <alignment/>
    </xf>
    <xf numFmtId="0" fontId="7" fillId="20" borderId="13" xfId="0" applyFont="1" applyFill="1" applyBorder="1" applyAlignment="1">
      <alignment/>
    </xf>
    <xf numFmtId="0" fontId="6" fillId="20" borderId="14" xfId="0" applyFont="1" applyFill="1" applyBorder="1" applyAlignment="1">
      <alignment/>
    </xf>
    <xf numFmtId="0" fontId="5" fillId="20" borderId="16" xfId="0" applyFont="1" applyFill="1" applyBorder="1" applyAlignment="1">
      <alignment/>
    </xf>
    <xf numFmtId="0" fontId="5" fillId="20" borderId="13" xfId="0" applyFont="1" applyFill="1" applyBorder="1" applyAlignment="1">
      <alignment/>
    </xf>
    <xf numFmtId="2" fontId="0" fillId="0" borderId="48" xfId="0" applyNumberFormat="1" applyBorder="1" applyAlignment="1">
      <alignment/>
    </xf>
    <xf numFmtId="2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42" xfId="0" applyNumberFormat="1" applyBorder="1" applyAlignment="1">
      <alignment/>
    </xf>
    <xf numFmtId="0" fontId="0" fillId="0" borderId="30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4" fillId="20" borderId="13" xfId="0" applyFont="1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5" fillId="20" borderId="15" xfId="0" applyFont="1" applyFill="1" applyBorder="1" applyAlignment="1">
      <alignment/>
    </xf>
    <xf numFmtId="0" fontId="0" fillId="20" borderId="12" xfId="0" applyFill="1" applyBorder="1" applyAlignment="1">
      <alignment/>
    </xf>
    <xf numFmtId="166" fontId="0" fillId="0" borderId="25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9" xfId="0" applyBorder="1" applyAlignment="1">
      <alignment horizontal="center"/>
    </xf>
    <xf numFmtId="166" fontId="0" fillId="0" borderId="29" xfId="0" applyNumberForma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view="pageLayout" workbookViewId="0" topLeftCell="A5">
      <selection activeCell="G14" sqref="G14"/>
    </sheetView>
  </sheetViews>
  <sheetFormatPr defaultColWidth="9.140625" defaultRowHeight="12.75"/>
  <cols>
    <col min="1" max="1" width="3.28125" style="0" customWidth="1"/>
    <col min="2" max="2" width="9.421875" style="0" customWidth="1"/>
    <col min="3" max="3" width="6.28125" style="0" customWidth="1"/>
    <col min="4" max="4" width="40.421875" style="0" customWidth="1"/>
    <col min="5" max="5" width="6.421875" style="0" customWidth="1"/>
    <col min="6" max="6" width="8.00390625" style="0" customWidth="1"/>
    <col min="7" max="7" width="7.7109375" style="0" customWidth="1"/>
    <col min="8" max="8" width="10.57421875" style="0" customWidth="1"/>
  </cols>
  <sheetData>
    <row r="2" spans="1:8" ht="12.75">
      <c r="A2" s="212" t="s">
        <v>136</v>
      </c>
      <c r="B2" s="212"/>
      <c r="C2" s="212"/>
      <c r="D2" s="212"/>
      <c r="E2" s="212"/>
      <c r="F2" s="212"/>
      <c r="G2" s="212"/>
      <c r="H2" s="212"/>
    </row>
    <row r="3" spans="1:8" ht="12.75">
      <c r="A3" s="211" t="s">
        <v>109</v>
      </c>
      <c r="B3" s="211"/>
      <c r="C3" s="211"/>
      <c r="D3" s="211"/>
      <c r="E3" s="211"/>
      <c r="F3" s="211"/>
      <c r="G3" s="211"/>
      <c r="H3" s="211"/>
    </row>
    <row r="4" spans="1:8" ht="13.5" thickBot="1">
      <c r="A4" s="74"/>
      <c r="B4" s="74"/>
      <c r="C4" s="74"/>
      <c r="D4" s="74"/>
      <c r="E4" s="74"/>
      <c r="F4" s="74"/>
      <c r="G4" s="74"/>
      <c r="H4" s="74"/>
    </row>
    <row r="5" spans="1:8" ht="12.75">
      <c r="A5" s="98" t="s">
        <v>0</v>
      </c>
      <c r="B5" s="99" t="s">
        <v>1</v>
      </c>
      <c r="C5" s="98" t="s">
        <v>2</v>
      </c>
      <c r="D5" s="100" t="s">
        <v>3</v>
      </c>
      <c r="E5" s="98" t="s">
        <v>4</v>
      </c>
      <c r="F5" s="98" t="s">
        <v>5</v>
      </c>
      <c r="G5" s="98" t="s">
        <v>6</v>
      </c>
      <c r="H5" s="101" t="s">
        <v>7</v>
      </c>
    </row>
    <row r="6" spans="1:8" ht="13.5" thickBot="1">
      <c r="A6" s="102"/>
      <c r="B6" s="103" t="s">
        <v>41</v>
      </c>
      <c r="C6" s="102" t="s">
        <v>8</v>
      </c>
      <c r="D6" s="104"/>
      <c r="E6" s="102" t="s">
        <v>9</v>
      </c>
      <c r="F6" s="102"/>
      <c r="G6" s="102" t="s">
        <v>10</v>
      </c>
      <c r="H6" s="105"/>
    </row>
    <row r="7" spans="1:8" ht="15" thickBot="1">
      <c r="A7" s="3"/>
      <c r="B7" s="50"/>
      <c r="C7" s="5"/>
      <c r="D7" s="6" t="s">
        <v>11</v>
      </c>
      <c r="E7" s="7"/>
      <c r="F7" s="4"/>
      <c r="G7" s="8"/>
      <c r="H7" s="9"/>
    </row>
    <row r="8" spans="1:8" ht="12.75">
      <c r="A8" s="116" t="s">
        <v>12</v>
      </c>
      <c r="B8" s="123" t="s">
        <v>41</v>
      </c>
      <c r="C8" s="119">
        <v>45100</v>
      </c>
      <c r="D8" s="11" t="s">
        <v>13</v>
      </c>
      <c r="E8" s="112" t="s">
        <v>14</v>
      </c>
      <c r="F8" s="183">
        <v>0.06922</v>
      </c>
      <c r="G8" s="106"/>
      <c r="H8" s="24"/>
    </row>
    <row r="9" spans="1:8" ht="12.75">
      <c r="A9" s="117"/>
      <c r="B9" s="124" t="s">
        <v>57</v>
      </c>
      <c r="C9" s="120" t="s">
        <v>15</v>
      </c>
      <c r="D9" s="63" t="s">
        <v>110</v>
      </c>
      <c r="E9" s="18"/>
      <c r="F9" s="18"/>
      <c r="G9" s="19"/>
      <c r="H9" s="20"/>
    </row>
    <row r="10" spans="1:8" ht="14.25">
      <c r="A10" s="118" t="s">
        <v>36</v>
      </c>
      <c r="B10" s="126" t="s">
        <v>41</v>
      </c>
      <c r="C10" s="121">
        <v>45100</v>
      </c>
      <c r="D10" s="23" t="s">
        <v>46</v>
      </c>
      <c r="E10" s="109" t="s">
        <v>58</v>
      </c>
      <c r="F10" s="45">
        <v>33</v>
      </c>
      <c r="G10" s="39"/>
      <c r="H10" s="88"/>
    </row>
    <row r="11" spans="1:8" ht="12.75">
      <c r="A11" s="30"/>
      <c r="B11" s="127" t="s">
        <v>60</v>
      </c>
      <c r="C11" s="121" t="s">
        <v>15</v>
      </c>
      <c r="D11" s="23" t="s">
        <v>68</v>
      </c>
      <c r="E11" s="12"/>
      <c r="F11" s="32"/>
      <c r="G11" s="13"/>
      <c r="H11" s="113"/>
    </row>
    <row r="12" spans="1:8" ht="12.75">
      <c r="A12" s="30"/>
      <c r="B12" s="127"/>
      <c r="C12" s="115"/>
      <c r="D12" s="23" t="s">
        <v>111</v>
      </c>
      <c r="E12" s="12"/>
      <c r="F12" s="12"/>
      <c r="G12" s="13"/>
      <c r="H12" s="113"/>
    </row>
    <row r="13" spans="1:8" ht="12.75">
      <c r="A13" s="117"/>
      <c r="B13" s="114"/>
      <c r="C13" s="122"/>
      <c r="D13" s="128" t="s">
        <v>112</v>
      </c>
      <c r="E13" s="18"/>
      <c r="F13" s="18"/>
      <c r="G13" s="28"/>
      <c r="H13" s="89"/>
    </row>
    <row r="14" spans="1:8" ht="14.25">
      <c r="A14" s="118" t="s">
        <v>18</v>
      </c>
      <c r="B14" s="126" t="s">
        <v>41</v>
      </c>
      <c r="C14" s="121">
        <v>45100</v>
      </c>
      <c r="D14" s="23" t="s">
        <v>62</v>
      </c>
      <c r="E14" s="109" t="s">
        <v>58</v>
      </c>
      <c r="F14" s="78">
        <v>33</v>
      </c>
      <c r="G14" s="32"/>
      <c r="H14" s="88"/>
    </row>
    <row r="15" spans="1:8" ht="12.75">
      <c r="A15" s="30"/>
      <c r="B15" s="127" t="s">
        <v>61</v>
      </c>
      <c r="C15" s="121" t="s">
        <v>15</v>
      </c>
      <c r="D15" s="23" t="s">
        <v>113</v>
      </c>
      <c r="E15" s="12"/>
      <c r="F15" s="12"/>
      <c r="G15" s="32"/>
      <c r="H15" s="113"/>
    </row>
    <row r="16" spans="1:8" ht="12.75">
      <c r="A16" s="15"/>
      <c r="B16" s="114"/>
      <c r="C16" s="122"/>
      <c r="D16" s="80" t="s">
        <v>114</v>
      </c>
      <c r="E16" s="18"/>
      <c r="F16" s="18"/>
      <c r="G16" s="19"/>
      <c r="H16" s="89"/>
    </row>
    <row r="17" spans="1:8" ht="14.25">
      <c r="A17" s="118" t="s">
        <v>20</v>
      </c>
      <c r="B17" s="126" t="s">
        <v>41</v>
      </c>
      <c r="C17" s="121">
        <v>45100</v>
      </c>
      <c r="D17" s="23" t="s">
        <v>115</v>
      </c>
      <c r="E17" s="109" t="s">
        <v>58</v>
      </c>
      <c r="F17" s="78">
        <v>11.25</v>
      </c>
      <c r="G17" s="32"/>
      <c r="H17" s="88"/>
    </row>
    <row r="18" spans="1:8" ht="12.75">
      <c r="A18" s="30"/>
      <c r="B18" s="127" t="s">
        <v>64</v>
      </c>
      <c r="C18" s="121" t="s">
        <v>15</v>
      </c>
      <c r="D18" s="23" t="s">
        <v>116</v>
      </c>
      <c r="E18" s="12"/>
      <c r="F18" s="12"/>
      <c r="G18" s="32"/>
      <c r="H18" s="113"/>
    </row>
    <row r="19" spans="1:8" ht="12.75">
      <c r="A19" s="117"/>
      <c r="B19" s="114"/>
      <c r="C19" s="120"/>
      <c r="D19" s="80" t="s">
        <v>63</v>
      </c>
      <c r="E19" s="18"/>
      <c r="F19" s="18"/>
      <c r="G19" s="28"/>
      <c r="H19" s="89"/>
    </row>
    <row r="20" spans="1:8" ht="12.75">
      <c r="A20" s="118" t="s">
        <v>22</v>
      </c>
      <c r="B20" s="126" t="s">
        <v>41</v>
      </c>
      <c r="C20" s="121">
        <v>45100</v>
      </c>
      <c r="D20" s="94" t="s">
        <v>117</v>
      </c>
      <c r="E20" s="109" t="s">
        <v>30</v>
      </c>
      <c r="F20" s="96">
        <f>5*2</f>
        <v>10</v>
      </c>
      <c r="G20" s="32"/>
      <c r="H20" s="88"/>
    </row>
    <row r="21" spans="1:8" ht="12.75">
      <c r="A21" s="118"/>
      <c r="B21" s="180" t="s">
        <v>65</v>
      </c>
      <c r="C21" s="121" t="s">
        <v>15</v>
      </c>
      <c r="D21" s="94" t="s">
        <v>118</v>
      </c>
      <c r="E21" s="12"/>
      <c r="F21" s="27"/>
      <c r="G21" s="32"/>
      <c r="H21" s="88"/>
    </row>
    <row r="22" spans="1:8" ht="12.75">
      <c r="A22" s="118"/>
      <c r="B22" s="180"/>
      <c r="C22" s="121"/>
      <c r="D22" s="62" t="s">
        <v>119</v>
      </c>
      <c r="E22" s="12"/>
      <c r="F22" s="27"/>
      <c r="G22" s="32"/>
      <c r="H22" s="88"/>
    </row>
    <row r="23" spans="1:8" ht="13.5" thickBot="1">
      <c r="A23" s="181"/>
      <c r="B23" s="182"/>
      <c r="C23" s="120"/>
      <c r="D23" s="80" t="s">
        <v>120</v>
      </c>
      <c r="E23" s="132"/>
      <c r="F23" s="18"/>
      <c r="G23" s="28"/>
      <c r="H23" s="91"/>
    </row>
    <row r="24" spans="1:8" ht="15" thickBot="1">
      <c r="A24" s="3"/>
      <c r="B24" s="4"/>
      <c r="C24" s="5"/>
      <c r="D24" s="6" t="s">
        <v>35</v>
      </c>
      <c r="E24" s="7"/>
      <c r="F24" s="4"/>
      <c r="G24" s="8"/>
      <c r="H24" s="9"/>
    </row>
    <row r="25" spans="1:8" ht="14.25">
      <c r="A25" s="133" t="s">
        <v>23</v>
      </c>
      <c r="B25" s="81" t="s">
        <v>41</v>
      </c>
      <c r="C25" s="10">
        <v>45100</v>
      </c>
      <c r="D25" s="82" t="s">
        <v>66</v>
      </c>
      <c r="E25" s="163" t="s">
        <v>59</v>
      </c>
      <c r="F25" s="185">
        <f>3*1*7*1+1*1*8*1+1*1*9*1+69.22*(0.4+1.6)/2*0.6</f>
        <v>79.532</v>
      </c>
      <c r="G25" s="184"/>
      <c r="H25" s="90"/>
    </row>
    <row r="26" spans="1:8" ht="12.75">
      <c r="A26" s="25"/>
      <c r="B26" s="136" t="s">
        <v>69</v>
      </c>
      <c r="C26" s="26" t="s">
        <v>15</v>
      </c>
      <c r="D26" s="82" t="s">
        <v>67</v>
      </c>
      <c r="E26" s="12"/>
      <c r="F26" s="158"/>
      <c r="G26" s="167"/>
      <c r="H26" s="88"/>
    </row>
    <row r="27" spans="1:8" ht="12.75">
      <c r="A27" s="25"/>
      <c r="B27" s="84"/>
      <c r="C27" s="26"/>
      <c r="D27" s="92" t="s">
        <v>121</v>
      </c>
      <c r="E27" s="12"/>
      <c r="F27" s="168"/>
      <c r="G27" s="167"/>
      <c r="H27" s="88"/>
    </row>
    <row r="28" spans="1:8" ht="12.75">
      <c r="A28" s="15"/>
      <c r="B28" s="85"/>
      <c r="C28" s="16"/>
      <c r="D28" s="73" t="s">
        <v>122</v>
      </c>
      <c r="E28" s="34"/>
      <c r="F28" s="174"/>
      <c r="G28" s="149"/>
      <c r="H28" s="91"/>
    </row>
    <row r="29" spans="1:8" ht="14.25">
      <c r="A29" s="186" t="s">
        <v>25</v>
      </c>
      <c r="B29" s="147" t="s">
        <v>41</v>
      </c>
      <c r="C29" s="176">
        <v>45233</v>
      </c>
      <c r="D29" s="187" t="s">
        <v>108</v>
      </c>
      <c r="E29" s="109" t="s">
        <v>59</v>
      </c>
      <c r="F29" s="188">
        <f>3*1*7*0.2+1*1*8*0.2+1*1*9*0.2</f>
        <v>7.6000000000000005</v>
      </c>
      <c r="G29" s="32"/>
      <c r="H29" s="14"/>
    </row>
    <row r="30" spans="1:8" ht="13.5" thickBot="1">
      <c r="A30" s="25"/>
      <c r="B30" s="136" t="s">
        <v>71</v>
      </c>
      <c r="C30" s="26" t="s">
        <v>24</v>
      </c>
      <c r="D30" s="35" t="s">
        <v>123</v>
      </c>
      <c r="E30" s="170"/>
      <c r="F30" s="134"/>
      <c r="G30" s="32"/>
      <c r="H30" s="14"/>
    </row>
    <row r="31" spans="1:8" ht="15" thickBot="1">
      <c r="A31" s="191"/>
      <c r="B31" s="192"/>
      <c r="C31" s="193"/>
      <c r="D31" s="194" t="s">
        <v>103</v>
      </c>
      <c r="E31" s="195"/>
      <c r="F31" s="196"/>
      <c r="G31" s="190"/>
      <c r="H31" s="189"/>
    </row>
    <row r="32" spans="1:8" ht="14.25">
      <c r="A32" s="107" t="s">
        <v>26</v>
      </c>
      <c r="B32" s="79" t="s">
        <v>41</v>
      </c>
      <c r="C32" s="26">
        <v>45233</v>
      </c>
      <c r="D32" s="23" t="s">
        <v>42</v>
      </c>
      <c r="E32" s="163" t="s">
        <v>58</v>
      </c>
      <c r="F32" s="197">
        <f>3*1*6+1*1*7+1*1*8+5*1.5*1.5</f>
        <v>44.25</v>
      </c>
      <c r="G32" s="45"/>
      <c r="H32" s="14"/>
    </row>
    <row r="33" spans="1:8" ht="12.75">
      <c r="A33" s="25"/>
      <c r="B33" s="136" t="s">
        <v>72</v>
      </c>
      <c r="C33" s="26" t="s">
        <v>24</v>
      </c>
      <c r="D33" s="108" t="s">
        <v>70</v>
      </c>
      <c r="E33" s="12"/>
      <c r="F33" s="12"/>
      <c r="G33" s="13"/>
      <c r="H33" s="25"/>
    </row>
    <row r="34" spans="1:8" ht="12.75">
      <c r="A34" s="15"/>
      <c r="B34" s="28"/>
      <c r="C34" s="16"/>
      <c r="D34" s="17" t="s">
        <v>43</v>
      </c>
      <c r="E34" s="18"/>
      <c r="F34" s="18"/>
      <c r="G34" s="19"/>
      <c r="H34" s="15"/>
    </row>
    <row r="35" spans="1:8" ht="14.25">
      <c r="A35" s="107" t="s">
        <v>27</v>
      </c>
      <c r="B35" s="79" t="s">
        <v>41</v>
      </c>
      <c r="C35" s="26">
        <v>45233</v>
      </c>
      <c r="D35" s="23" t="s">
        <v>47</v>
      </c>
      <c r="E35" s="109" t="s">
        <v>58</v>
      </c>
      <c r="F35" s="198">
        <f>3*1*6+1*1*7+1*1*8+5*1.5*1.5</f>
        <v>44.25</v>
      </c>
      <c r="G35" s="39"/>
      <c r="H35" s="14"/>
    </row>
    <row r="36" spans="1:8" ht="12.75">
      <c r="A36" s="25"/>
      <c r="B36" s="136" t="s">
        <v>73</v>
      </c>
      <c r="C36" s="26" t="s">
        <v>24</v>
      </c>
      <c r="D36" s="82" t="s">
        <v>49</v>
      </c>
      <c r="E36" s="12"/>
      <c r="F36" s="48"/>
      <c r="G36" s="13"/>
      <c r="H36" s="14"/>
    </row>
    <row r="37" spans="1:8" ht="12.75">
      <c r="A37" s="15"/>
      <c r="B37" s="85"/>
      <c r="C37" s="16"/>
      <c r="D37" s="80" t="s">
        <v>48</v>
      </c>
      <c r="E37" s="18"/>
      <c r="F37" s="75"/>
      <c r="G37" s="19"/>
      <c r="H37" s="15"/>
    </row>
    <row r="38" spans="1:8" ht="14.25">
      <c r="A38" s="107" t="s">
        <v>16</v>
      </c>
      <c r="B38" s="79" t="s">
        <v>41</v>
      </c>
      <c r="C38" s="26">
        <v>45233</v>
      </c>
      <c r="D38" s="23" t="s">
        <v>50</v>
      </c>
      <c r="E38" s="109" t="s">
        <v>58</v>
      </c>
      <c r="F38" s="198">
        <f>3*1*6+1*1*7+1*1*8+5*1.5*1.5</f>
        <v>44.25</v>
      </c>
      <c r="G38" s="39"/>
      <c r="H38" s="14"/>
    </row>
    <row r="39" spans="1:8" ht="12.75">
      <c r="A39" s="25"/>
      <c r="B39" s="136" t="s">
        <v>98</v>
      </c>
      <c r="C39" s="26" t="s">
        <v>24</v>
      </c>
      <c r="D39" s="23" t="s">
        <v>75</v>
      </c>
      <c r="E39" s="12"/>
      <c r="F39" s="83"/>
      <c r="G39" s="13"/>
      <c r="H39" s="25"/>
    </row>
    <row r="40" spans="1:8" ht="12.75">
      <c r="A40" s="15"/>
      <c r="B40" s="85"/>
      <c r="C40" s="16"/>
      <c r="D40" s="80" t="s">
        <v>74</v>
      </c>
      <c r="E40" s="18"/>
      <c r="F40" s="199"/>
      <c r="G40" s="19"/>
      <c r="H40" s="15"/>
    </row>
    <row r="41" spans="1:8" ht="14.25">
      <c r="A41" s="107" t="s">
        <v>28</v>
      </c>
      <c r="B41" s="79" t="s">
        <v>41</v>
      </c>
      <c r="C41" s="26">
        <v>45233</v>
      </c>
      <c r="D41" s="62" t="s">
        <v>45</v>
      </c>
      <c r="E41" s="110" t="s">
        <v>58</v>
      </c>
      <c r="F41" s="198">
        <f>3*1*6+1*1*7+1*1*8+5*1.5*1.5</f>
        <v>44.25</v>
      </c>
      <c r="G41" s="45"/>
      <c r="H41" s="14"/>
    </row>
    <row r="42" spans="1:8" ht="15">
      <c r="A42" s="72"/>
      <c r="B42" s="137" t="s">
        <v>76</v>
      </c>
      <c r="C42" s="16" t="s">
        <v>24</v>
      </c>
      <c r="D42" s="73" t="s">
        <v>100</v>
      </c>
      <c r="E42" s="18"/>
      <c r="F42" s="75"/>
      <c r="G42" s="28"/>
      <c r="H42" s="15"/>
    </row>
    <row r="43" spans="1:8" ht="14.25">
      <c r="A43" s="107" t="s">
        <v>29</v>
      </c>
      <c r="B43" s="79" t="s">
        <v>41</v>
      </c>
      <c r="C43" s="26">
        <v>45233</v>
      </c>
      <c r="D43" s="23" t="s">
        <v>44</v>
      </c>
      <c r="E43" s="110" t="s">
        <v>58</v>
      </c>
      <c r="F43" s="198">
        <f>3*1*6+1*1*7+1*1*8+5*1.5*1.5</f>
        <v>44.25</v>
      </c>
      <c r="G43" s="39"/>
      <c r="H43" s="14"/>
    </row>
    <row r="44" spans="1:8" ht="13.5" thickBot="1">
      <c r="A44" s="43"/>
      <c r="B44" s="139" t="s">
        <v>79</v>
      </c>
      <c r="C44" s="22" t="s">
        <v>24</v>
      </c>
      <c r="D44" s="86" t="s">
        <v>101</v>
      </c>
      <c r="E44" s="29"/>
      <c r="F44" s="87"/>
      <c r="G44" s="64"/>
      <c r="H44" s="43"/>
    </row>
    <row r="45" spans="1:8" ht="15" thickBot="1">
      <c r="A45" s="66"/>
      <c r="B45" s="77"/>
      <c r="C45" s="21"/>
      <c r="D45" s="67" t="s">
        <v>104</v>
      </c>
      <c r="E45" s="68"/>
      <c r="F45" s="69"/>
      <c r="G45" s="70"/>
      <c r="H45" s="71"/>
    </row>
    <row r="46" spans="1:8" ht="12.75">
      <c r="A46" s="155" t="s">
        <v>17</v>
      </c>
      <c r="B46" s="79" t="s">
        <v>41</v>
      </c>
      <c r="C46" s="171">
        <v>45230</v>
      </c>
      <c r="D46" s="97" t="s">
        <v>124</v>
      </c>
      <c r="E46" s="163" t="s">
        <v>30</v>
      </c>
      <c r="F46" s="200">
        <f>3*7+8+9</f>
        <v>38</v>
      </c>
      <c r="G46" s="45"/>
      <c r="H46" s="14"/>
    </row>
    <row r="47" spans="1:8" ht="15">
      <c r="A47" s="65"/>
      <c r="B47" s="144" t="s">
        <v>85</v>
      </c>
      <c r="C47" s="46" t="s">
        <v>15</v>
      </c>
      <c r="D47" s="97" t="s">
        <v>82</v>
      </c>
      <c r="E47" s="12"/>
      <c r="F47" s="12"/>
      <c r="G47" s="32"/>
      <c r="H47" s="25"/>
    </row>
    <row r="48" spans="1:8" ht="15">
      <c r="A48" s="65"/>
      <c r="B48" s="47"/>
      <c r="C48" s="15"/>
      <c r="D48" s="143" t="s">
        <v>83</v>
      </c>
      <c r="E48" s="12"/>
      <c r="F48" s="32"/>
      <c r="G48" s="13"/>
      <c r="H48" s="25"/>
    </row>
    <row r="49" spans="1:8" ht="12.75">
      <c r="A49" s="146" t="s">
        <v>19</v>
      </c>
      <c r="B49" s="147" t="s">
        <v>41</v>
      </c>
      <c r="C49" s="46">
        <v>45230</v>
      </c>
      <c r="D49" s="148" t="s">
        <v>84</v>
      </c>
      <c r="E49" s="109" t="s">
        <v>39</v>
      </c>
      <c r="F49" s="156">
        <v>5</v>
      </c>
      <c r="G49" s="93"/>
      <c r="H49" s="76"/>
    </row>
    <row r="50" spans="1:8" ht="12.75">
      <c r="A50" s="95"/>
      <c r="B50" s="159" t="s">
        <v>85</v>
      </c>
      <c r="C50" s="46" t="s">
        <v>15</v>
      </c>
      <c r="D50" s="157" t="s">
        <v>96</v>
      </c>
      <c r="E50" s="110"/>
      <c r="F50" s="158"/>
      <c r="G50" s="39"/>
      <c r="H50" s="14"/>
    </row>
    <row r="51" spans="1:8" ht="15.75" thickBot="1">
      <c r="A51" s="2"/>
      <c r="B51" s="138"/>
      <c r="C51" s="172"/>
      <c r="D51" s="201" t="s">
        <v>97</v>
      </c>
      <c r="E51" s="29"/>
      <c r="F51" s="38"/>
      <c r="G51" s="64"/>
      <c r="H51" s="208"/>
    </row>
    <row r="52" spans="1:8" ht="12.75">
      <c r="A52" s="32"/>
      <c r="B52" s="54"/>
      <c r="C52" s="32"/>
      <c r="D52" s="11"/>
      <c r="E52" s="32"/>
      <c r="F52" s="32"/>
      <c r="G52" s="32"/>
      <c r="H52" s="45"/>
    </row>
    <row r="53" spans="1:8" ht="12.75">
      <c r="A53" s="32"/>
      <c r="B53" s="54"/>
      <c r="C53" s="32"/>
      <c r="D53" s="11"/>
      <c r="E53" s="32"/>
      <c r="F53" s="32"/>
      <c r="G53" s="32"/>
      <c r="H53" s="32"/>
    </row>
    <row r="55" spans="1:8" ht="12.75">
      <c r="A55" s="212" t="s">
        <v>136</v>
      </c>
      <c r="B55" s="212"/>
      <c r="C55" s="212"/>
      <c r="D55" s="212"/>
      <c r="E55" s="212"/>
      <c r="F55" s="212"/>
      <c r="G55" s="212"/>
      <c r="H55" s="212"/>
    </row>
    <row r="56" spans="1:8" ht="12.75">
      <c r="A56" s="211" t="s">
        <v>109</v>
      </c>
      <c r="B56" s="211"/>
      <c r="C56" s="211"/>
      <c r="D56" s="211"/>
      <c r="E56" s="211"/>
      <c r="F56" s="211"/>
      <c r="G56" s="211"/>
      <c r="H56" s="211"/>
    </row>
    <row r="57" spans="1:8" ht="13.5" thickBot="1">
      <c r="A57" s="74"/>
      <c r="B57" s="74"/>
      <c r="C57" s="74"/>
      <c r="D57" s="74"/>
      <c r="E57" s="74"/>
      <c r="F57" s="74"/>
      <c r="G57" s="74"/>
      <c r="H57" s="74"/>
    </row>
    <row r="58" spans="1:8" ht="12.75">
      <c r="A58" s="98" t="s">
        <v>0</v>
      </c>
      <c r="B58" s="99" t="s">
        <v>1</v>
      </c>
      <c r="C58" s="98" t="s">
        <v>2</v>
      </c>
      <c r="D58" s="100" t="s">
        <v>3</v>
      </c>
      <c r="E58" s="98" t="s">
        <v>4</v>
      </c>
      <c r="F58" s="98" t="s">
        <v>5</v>
      </c>
      <c r="G58" s="98" t="s">
        <v>6</v>
      </c>
      <c r="H58" s="101" t="s">
        <v>7</v>
      </c>
    </row>
    <row r="59" spans="1:8" ht="13.5" thickBot="1">
      <c r="A59" s="102"/>
      <c r="B59" s="103" t="s">
        <v>41</v>
      </c>
      <c r="C59" s="102" t="s">
        <v>8</v>
      </c>
      <c r="D59" s="130"/>
      <c r="E59" s="102" t="s">
        <v>9</v>
      </c>
      <c r="F59" s="102"/>
      <c r="G59" s="102" t="s">
        <v>10</v>
      </c>
      <c r="H59" s="131"/>
    </row>
    <row r="60" spans="1:8" ht="14.25">
      <c r="A60" s="95" t="s">
        <v>31</v>
      </c>
      <c r="B60" s="79" t="s">
        <v>41</v>
      </c>
      <c r="C60" s="46">
        <v>45233</v>
      </c>
      <c r="D60" s="97" t="s">
        <v>86</v>
      </c>
      <c r="E60" s="110" t="s">
        <v>58</v>
      </c>
      <c r="F60" s="202">
        <v>77.15</v>
      </c>
      <c r="G60" s="39"/>
      <c r="H60" s="14"/>
    </row>
    <row r="61" spans="1:8" ht="15">
      <c r="A61" s="65"/>
      <c r="B61" s="144" t="s">
        <v>88</v>
      </c>
      <c r="C61" s="46" t="s">
        <v>24</v>
      </c>
      <c r="D61" t="s">
        <v>53</v>
      </c>
      <c r="E61" s="12"/>
      <c r="G61" s="13"/>
      <c r="H61" s="25"/>
    </row>
    <row r="62" spans="1:8" ht="15">
      <c r="A62" s="65"/>
      <c r="B62" s="47"/>
      <c r="C62" s="25"/>
      <c r="D62" s="47" t="s">
        <v>54</v>
      </c>
      <c r="E62" s="12"/>
      <c r="F62" s="32"/>
      <c r="G62" s="13"/>
      <c r="H62" s="25"/>
    </row>
    <row r="63" spans="1:8" ht="15.75" thickBot="1">
      <c r="A63" s="72"/>
      <c r="B63" s="37"/>
      <c r="C63" s="15"/>
      <c r="D63" s="151" t="s">
        <v>87</v>
      </c>
      <c r="E63" s="34"/>
      <c r="F63" s="28"/>
      <c r="G63" s="19"/>
      <c r="H63" s="15"/>
    </row>
    <row r="64" spans="1:8" ht="15" thickBot="1">
      <c r="A64" s="3"/>
      <c r="B64" s="50"/>
      <c r="C64" s="5"/>
      <c r="D64" s="6" t="s">
        <v>105</v>
      </c>
      <c r="E64" s="7"/>
      <c r="F64" s="4"/>
      <c r="G64" s="8"/>
      <c r="H64" s="9"/>
    </row>
    <row r="65" spans="1:8" ht="12.75">
      <c r="A65" s="133" t="s">
        <v>32</v>
      </c>
      <c r="B65" s="52" t="s">
        <v>41</v>
      </c>
      <c r="C65" s="10">
        <v>45233</v>
      </c>
      <c r="D65" s="23" t="s">
        <v>77</v>
      </c>
      <c r="E65" s="111" t="s">
        <v>30</v>
      </c>
      <c r="F65" s="1">
        <v>18</v>
      </c>
      <c r="G65" s="169"/>
      <c r="H65" s="24"/>
    </row>
    <row r="66" spans="1:8" ht="12.75">
      <c r="A66" s="25"/>
      <c r="B66" s="141" t="s">
        <v>80</v>
      </c>
      <c r="C66" s="26" t="s">
        <v>24</v>
      </c>
      <c r="D66" s="140" t="s">
        <v>125</v>
      </c>
      <c r="E66" s="111"/>
      <c r="F66" s="12"/>
      <c r="G66" s="135"/>
      <c r="H66" s="25"/>
    </row>
    <row r="67" spans="1:8" ht="12.75">
      <c r="A67" s="15"/>
      <c r="B67" s="51"/>
      <c r="C67" s="15"/>
      <c r="D67" s="142" t="s">
        <v>78</v>
      </c>
      <c r="E67" s="129"/>
      <c r="F67" s="18"/>
      <c r="G67" s="145"/>
      <c r="H67" s="15"/>
    </row>
    <row r="68" spans="1:8" ht="12.75">
      <c r="A68" s="107" t="s">
        <v>21</v>
      </c>
      <c r="B68" s="52" t="s">
        <v>41</v>
      </c>
      <c r="C68" s="26">
        <v>45233</v>
      </c>
      <c r="D68" s="57" t="s">
        <v>40</v>
      </c>
      <c r="E68" s="111" t="s">
        <v>39</v>
      </c>
      <c r="F68" s="56">
        <v>6</v>
      </c>
      <c r="G68" s="169"/>
      <c r="H68" s="14"/>
    </row>
    <row r="69" spans="1:8" ht="12.75">
      <c r="A69" s="25"/>
      <c r="B69" s="141" t="s">
        <v>80</v>
      </c>
      <c r="C69" s="26" t="s">
        <v>24</v>
      </c>
      <c r="D69" s="60" t="s">
        <v>81</v>
      </c>
      <c r="E69" s="111"/>
      <c r="F69" s="32"/>
      <c r="G69" s="135"/>
      <c r="H69" s="25"/>
    </row>
    <row r="70" spans="1:8" ht="13.5" thickBot="1">
      <c r="A70" s="15"/>
      <c r="B70" s="51"/>
      <c r="C70" s="15"/>
      <c r="D70" s="61" t="s">
        <v>126</v>
      </c>
      <c r="E70" s="129"/>
      <c r="F70" s="28"/>
      <c r="G70" s="145"/>
      <c r="H70" s="15"/>
    </row>
    <row r="71" spans="1:8" ht="15" thickBot="1">
      <c r="A71" s="3"/>
      <c r="B71" s="50"/>
      <c r="C71" s="5"/>
      <c r="D71" s="6" t="s">
        <v>106</v>
      </c>
      <c r="E71" s="7"/>
      <c r="F71" s="4"/>
      <c r="G71" s="8"/>
      <c r="H71" s="9"/>
    </row>
    <row r="72" spans="1:8" ht="12.75">
      <c r="A72" s="133" t="s">
        <v>38</v>
      </c>
      <c r="B72" s="123" t="s">
        <v>41</v>
      </c>
      <c r="C72" s="10">
        <v>45233</v>
      </c>
      <c r="D72" s="57" t="s">
        <v>89</v>
      </c>
      <c r="E72" s="111" t="s">
        <v>30</v>
      </c>
      <c r="F72" s="12">
        <v>10</v>
      </c>
      <c r="G72" s="169"/>
      <c r="H72" s="24"/>
    </row>
    <row r="73" spans="1:8" ht="12.75">
      <c r="A73" s="25"/>
      <c r="B73" s="152" t="s">
        <v>90</v>
      </c>
      <c r="C73" s="26" t="s">
        <v>99</v>
      </c>
      <c r="D73" s="57" t="s">
        <v>127</v>
      </c>
      <c r="E73" s="12"/>
      <c r="F73" s="32"/>
      <c r="G73" s="135"/>
      <c r="H73" s="25"/>
    </row>
    <row r="74" spans="1:8" ht="12.75">
      <c r="A74" s="25"/>
      <c r="B74" s="153"/>
      <c r="C74" s="25"/>
      <c r="D74" s="57" t="s">
        <v>91</v>
      </c>
      <c r="E74" s="12"/>
      <c r="F74" s="12"/>
      <c r="G74" s="13"/>
      <c r="H74" s="25"/>
    </row>
    <row r="75" spans="1:8" ht="12.75">
      <c r="A75" s="15"/>
      <c r="B75" s="154"/>
      <c r="C75" s="15"/>
      <c r="D75" s="33" t="s">
        <v>92</v>
      </c>
      <c r="E75" s="34"/>
      <c r="F75" s="34"/>
      <c r="G75" s="28"/>
      <c r="H75" s="15"/>
    </row>
    <row r="76" spans="1:8" ht="14.25">
      <c r="A76" s="107" t="s">
        <v>51</v>
      </c>
      <c r="B76" s="79" t="s">
        <v>41</v>
      </c>
      <c r="C76" s="26">
        <v>45233</v>
      </c>
      <c r="D76" s="173" t="s">
        <v>129</v>
      </c>
      <c r="E76" s="109" t="s">
        <v>58</v>
      </c>
      <c r="F76" s="36">
        <f>5*1.5*1.5</f>
        <v>11.25</v>
      </c>
      <c r="G76" s="106"/>
      <c r="H76" s="14"/>
    </row>
    <row r="77" spans="1:8" ht="12.75">
      <c r="A77" s="25"/>
      <c r="B77" s="136" t="s">
        <v>133</v>
      </c>
      <c r="C77" s="26" t="s">
        <v>24</v>
      </c>
      <c r="D77" s="173" t="s">
        <v>130</v>
      </c>
      <c r="E77" s="12"/>
      <c r="F77" s="12"/>
      <c r="G77" s="32"/>
      <c r="H77" s="25"/>
    </row>
    <row r="78" spans="1:8" ht="12.75">
      <c r="A78" s="25"/>
      <c r="B78" s="153"/>
      <c r="C78" s="25"/>
      <c r="D78" s="31" t="s">
        <v>132</v>
      </c>
      <c r="E78" s="27"/>
      <c r="F78" s="27"/>
      <c r="G78" s="32"/>
      <c r="H78" s="25"/>
    </row>
    <row r="79" spans="1:8" ht="12.75">
      <c r="A79" s="15"/>
      <c r="B79" s="154"/>
      <c r="C79" s="15"/>
      <c r="D79" s="33" t="s">
        <v>131</v>
      </c>
      <c r="E79" s="34"/>
      <c r="F79" s="34"/>
      <c r="G79" s="28"/>
      <c r="H79" s="15"/>
    </row>
    <row r="80" spans="1:8" ht="14.25">
      <c r="A80" s="160" t="s">
        <v>52</v>
      </c>
      <c r="B80" s="126" t="s">
        <v>41</v>
      </c>
      <c r="C80" s="26">
        <v>45233</v>
      </c>
      <c r="D80" s="150" t="s">
        <v>94</v>
      </c>
      <c r="E80" s="110" t="s">
        <v>58</v>
      </c>
      <c r="F80" s="198">
        <v>11.25</v>
      </c>
      <c r="G80" s="39"/>
      <c r="H80" s="14"/>
    </row>
    <row r="81" spans="1:8" ht="15">
      <c r="A81" s="65"/>
      <c r="B81" s="127" t="s">
        <v>93</v>
      </c>
      <c r="C81" s="26" t="s">
        <v>99</v>
      </c>
      <c r="D81" s="150" t="s">
        <v>95</v>
      </c>
      <c r="E81" s="27"/>
      <c r="G81" s="13"/>
      <c r="H81" s="25"/>
    </row>
    <row r="82" spans="1:8" ht="15.75" thickBot="1">
      <c r="A82" s="2"/>
      <c r="B82" s="166"/>
      <c r="C82" s="43"/>
      <c r="D82" s="179" t="s">
        <v>128</v>
      </c>
      <c r="E82" s="44"/>
      <c r="F82" s="38"/>
      <c r="G82" s="64"/>
      <c r="H82" s="43"/>
    </row>
    <row r="83" spans="1:8" ht="15.75" thickBot="1">
      <c r="A83" s="203"/>
      <c r="B83" s="204"/>
      <c r="C83" s="196"/>
      <c r="D83" s="194" t="s">
        <v>107</v>
      </c>
      <c r="E83" s="205"/>
      <c r="F83" s="205"/>
      <c r="G83" s="206"/>
      <c r="H83" s="191"/>
    </row>
    <row r="84" spans="1:8" ht="14.25">
      <c r="A84" s="160" t="s">
        <v>55</v>
      </c>
      <c r="B84" s="79" t="s">
        <v>41</v>
      </c>
      <c r="C84" s="26">
        <v>45233</v>
      </c>
      <c r="D84" s="177" t="s">
        <v>137</v>
      </c>
      <c r="E84" s="163" t="s">
        <v>58</v>
      </c>
      <c r="F84" s="197">
        <f>69.22*0.75+3*5*1+3*1*1/2*2</f>
        <v>69.91499999999999</v>
      </c>
      <c r="G84" s="106"/>
      <c r="H84" s="164"/>
    </row>
    <row r="85" spans="1:8" ht="12.75">
      <c r="A85" s="161"/>
      <c r="B85" s="136" t="s">
        <v>133</v>
      </c>
      <c r="C85" s="26" t="s">
        <v>24</v>
      </c>
      <c r="D85" s="177" t="s">
        <v>135</v>
      </c>
      <c r="E85" s="111"/>
      <c r="F85" s="207"/>
      <c r="G85" s="32"/>
      <c r="H85" s="14"/>
    </row>
    <row r="86" spans="1:8" ht="12.75">
      <c r="A86" s="162"/>
      <c r="B86" s="178"/>
      <c r="C86" s="16"/>
      <c r="D86" s="165" t="s">
        <v>134</v>
      </c>
      <c r="E86" s="18"/>
      <c r="F86" s="18"/>
      <c r="G86" s="28"/>
      <c r="H86" s="20"/>
    </row>
    <row r="87" spans="1:8" ht="12.75">
      <c r="A87" s="175" t="s">
        <v>56</v>
      </c>
      <c r="B87" s="125" t="s">
        <v>41</v>
      </c>
      <c r="C87" s="121">
        <v>45100</v>
      </c>
      <c r="D87" s="11" t="s">
        <v>13</v>
      </c>
      <c r="E87" s="209" t="s">
        <v>14</v>
      </c>
      <c r="F87" s="210">
        <v>0.06922</v>
      </c>
      <c r="G87" s="106"/>
      <c r="H87" s="14"/>
    </row>
    <row r="88" spans="1:8" ht="13.5" thickBot="1">
      <c r="A88" s="175"/>
      <c r="B88" s="124" t="s">
        <v>57</v>
      </c>
      <c r="C88" s="120" t="s">
        <v>15</v>
      </c>
      <c r="D88" s="63" t="s">
        <v>102</v>
      </c>
      <c r="E88" s="18"/>
      <c r="F88" s="18"/>
      <c r="G88" s="19"/>
      <c r="H88" s="20"/>
    </row>
    <row r="89" spans="1:8" ht="13.5" thickBot="1">
      <c r="A89" s="40" t="s">
        <v>33</v>
      </c>
      <c r="B89" s="55"/>
      <c r="C89" s="41"/>
      <c r="D89" s="41"/>
      <c r="E89" s="41"/>
      <c r="F89" s="41"/>
      <c r="G89" s="41"/>
      <c r="H89" s="58"/>
    </row>
    <row r="90" spans="1:8" ht="13.5" thickBot="1">
      <c r="A90" s="40" t="s">
        <v>37</v>
      </c>
      <c r="B90" s="55"/>
      <c r="C90" s="41"/>
      <c r="D90" s="41"/>
      <c r="E90" s="38"/>
      <c r="F90" s="38"/>
      <c r="G90" s="38"/>
      <c r="H90" s="58"/>
    </row>
    <row r="91" spans="1:8" ht="13.5" thickBot="1">
      <c r="A91" s="42" t="s">
        <v>34</v>
      </c>
      <c r="B91" s="53"/>
      <c r="C91" s="38"/>
      <c r="D91" s="38"/>
      <c r="E91" s="38"/>
      <c r="F91" s="38"/>
      <c r="G91" s="38"/>
      <c r="H91" s="59"/>
    </row>
    <row r="92" ht="12.75">
      <c r="B92" s="49"/>
    </row>
  </sheetData>
  <sheetProtection/>
  <mergeCells count="4">
    <mergeCell ref="A2:H2"/>
    <mergeCell ref="A3:H3"/>
    <mergeCell ref="A55:H55"/>
    <mergeCell ref="A56:H5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  <oddFooter>&amp;C&amp;"Arial,Kursywa"&amp;9Kosztorys Ofertowy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HP</cp:lastModifiedBy>
  <cp:lastPrinted>2016-03-22T11:58:30Z</cp:lastPrinted>
  <dcterms:created xsi:type="dcterms:W3CDTF">2007-05-14T17:41:11Z</dcterms:created>
  <dcterms:modified xsi:type="dcterms:W3CDTF">2016-03-22T12:03:11Z</dcterms:modified>
  <cp:category/>
  <cp:version/>
  <cp:contentType/>
  <cp:contentStatus/>
</cp:coreProperties>
</file>